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ttps://ncu365-my.sharepoint.com/personal/maochangliang_office365_ncu_edu_tw/Documents/Doc/work/paper/submitted/Liang_CO2_GPP_2/v3/R1/"/>
    </mc:Choice>
  </mc:AlternateContent>
  <xr:revisionPtr revIDLastSave="14" documentId="13_ncr:1_{260AC234-1B6B-AF40-916F-2488C47DF2C1}" xr6:coauthVersionLast="47" xr6:coauthVersionMax="47" xr10:uidLastSave="{3595D83B-F444-4274-93C3-7C7468FA7EE6}"/>
  <bookViews>
    <workbookView xWindow="-28800" yWindow="1425" windowWidth="29700" windowHeight="13620" xr2:uid="{00000000-000D-0000-FFFF-FFFF00000000}"/>
  </bookViews>
  <sheets>
    <sheet name="Table S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140" i="1"/>
  <c r="K139" i="1"/>
  <c r="J140" i="1"/>
  <c r="J139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K110" i="1"/>
  <c r="J110" i="1"/>
  <c r="K106" i="1"/>
  <c r="K105" i="1"/>
  <c r="J106" i="1"/>
  <c r="J105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K91" i="1"/>
  <c r="J91" i="1"/>
  <c r="K87" i="1"/>
  <c r="K86" i="1"/>
  <c r="J87" i="1"/>
  <c r="J8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6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10" i="1"/>
  <c r="I140" i="1" s="1"/>
  <c r="I92" i="1"/>
  <c r="I93" i="1"/>
  <c r="I94" i="1"/>
  <c r="I95" i="1"/>
  <c r="I96" i="1"/>
  <c r="I97" i="1"/>
  <c r="I98" i="1"/>
  <c r="I99" i="1"/>
  <c r="I106" i="1" s="1"/>
  <c r="I100" i="1"/>
  <c r="I101" i="1"/>
  <c r="I102" i="1"/>
  <c r="I103" i="1"/>
  <c r="I104" i="1"/>
  <c r="I91" i="1"/>
  <c r="I105" i="1" s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6" i="1"/>
  <c r="I87" i="1" s="1"/>
  <c r="C140" i="1"/>
  <c r="C139" i="1"/>
  <c r="D140" i="1"/>
  <c r="D139" i="1"/>
  <c r="E140" i="1"/>
  <c r="E139" i="1"/>
  <c r="F140" i="1"/>
  <c r="F139" i="1"/>
  <c r="G140" i="1"/>
  <c r="G139" i="1"/>
  <c r="F87" i="1"/>
  <c r="F86" i="1"/>
  <c r="E87" i="1"/>
  <c r="E86" i="1"/>
  <c r="D87" i="1"/>
  <c r="D86" i="1"/>
  <c r="C87" i="1"/>
  <c r="C86" i="1"/>
  <c r="G87" i="1"/>
  <c r="G86" i="1"/>
  <c r="H111" i="1"/>
  <c r="H112" i="1"/>
  <c r="H139" i="1" s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10" i="1"/>
  <c r="H140" i="1" s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91" i="1"/>
  <c r="H106" i="1" s="1"/>
  <c r="H7" i="1"/>
  <c r="H8" i="1"/>
  <c r="H87" i="1" s="1"/>
  <c r="H9" i="1"/>
  <c r="H86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6" i="1"/>
  <c r="H105" i="1" l="1"/>
  <c r="I139" i="1"/>
  <c r="I86" i="1"/>
</calcChain>
</file>

<file path=xl/sharedStrings.xml><?xml version="1.0" encoding="utf-8"?>
<sst xmlns="http://schemas.openxmlformats.org/spreadsheetml/2006/main" count="98" uniqueCount="25">
  <si>
    <r>
      <t>[CO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]</t>
    </r>
  </si>
  <si>
    <t>(ppmv)</t>
  </si>
  <si>
    <r>
      <t>(</t>
    </r>
    <r>
      <rPr>
        <sz val="12"/>
        <color theme="1"/>
        <rFont val="Times New Roman"/>
        <family val="1"/>
      </rPr>
      <t>‰)</t>
    </r>
  </si>
  <si>
    <t>N/A</t>
  </si>
  <si>
    <t>South China Sea (SCS)</t>
  </si>
  <si>
    <t>Time</t>
  </si>
  <si>
    <t xml:space="preserve">Sampling date </t>
  </si>
  <si>
    <t>~14:00</t>
  </si>
  <si>
    <t>~15:00-16:00</t>
  </si>
  <si>
    <t>Isael - Institute of Earth Sciences</t>
  </si>
  <si>
    <t xml:space="preserve">Palos Verdes (PVD) - the coast on Palos Verdes peninsula </t>
  </si>
  <si>
    <r>
      <t>d</t>
    </r>
    <r>
      <rPr>
        <vertAlign val="superscript"/>
        <sz val="12"/>
        <color theme="1"/>
        <rFont val="Times New Roman"/>
        <family val="1"/>
      </rPr>
      <t>17</t>
    </r>
    <r>
      <rPr>
        <sz val="12"/>
        <color theme="1"/>
        <rFont val="Times New Roman"/>
        <family val="1"/>
      </rPr>
      <t>O</t>
    </r>
  </si>
  <si>
    <r>
      <t>d</t>
    </r>
    <r>
      <rPr>
        <vertAlign val="superscript"/>
        <sz val="12"/>
        <color theme="1"/>
        <rFont val="Times New Roman"/>
        <family val="1"/>
      </rPr>
      <t>18</t>
    </r>
    <r>
      <rPr>
        <sz val="12"/>
        <color theme="1"/>
        <rFont val="Times New Roman"/>
        <family val="1"/>
      </rPr>
      <t>O</t>
    </r>
  </si>
  <si>
    <r>
      <t>d</t>
    </r>
    <r>
      <rPr>
        <vertAlign val="superscript"/>
        <sz val="12"/>
        <color theme="1"/>
        <rFont val="Times New Roman"/>
        <family val="1"/>
      </rPr>
      <t>13</t>
    </r>
    <r>
      <rPr>
        <sz val="12"/>
        <color theme="1"/>
        <rFont val="Times New Roman"/>
        <family val="1"/>
      </rPr>
      <t>C</t>
    </r>
  </si>
  <si>
    <t>AVG</t>
  </si>
  <si>
    <t>STD</t>
  </si>
  <si>
    <t>Longitude</t>
  </si>
  <si>
    <t>Latitude</t>
  </si>
  <si>
    <t>(LT)</t>
  </si>
  <si>
    <r>
      <t xml:space="preserve">Table S3: </t>
    </r>
    <r>
      <rPr>
        <sz val="12"/>
        <color theme="1"/>
        <rFont val="Times New Roman"/>
        <family val="1"/>
      </rPr>
      <t>Summary of the new CO2 data obtained in this work from South China Sea (SCS), Israel, and Palos Verdes (PVD).</t>
    </r>
  </si>
  <si>
    <r>
      <t>17</t>
    </r>
    <r>
      <rPr>
        <sz val="12"/>
        <color theme="1"/>
        <rFont val="Symbol"/>
        <family val="1"/>
        <charset val="2"/>
      </rPr>
      <t>D (l=0.516)</t>
    </r>
  </si>
  <si>
    <r>
      <t>D</t>
    </r>
    <r>
      <rPr>
        <vertAlign val="superscript"/>
        <sz val="12"/>
        <color theme="1"/>
        <rFont val="Times New Roman"/>
        <family val="1"/>
      </rPr>
      <t>17</t>
    </r>
    <r>
      <rPr>
        <sz val="12"/>
        <color theme="1"/>
        <rFont val="Times New Roman"/>
        <family val="1"/>
      </rPr>
      <t>O</t>
    </r>
    <r>
      <rPr>
        <sz val="12"/>
        <color theme="1"/>
        <rFont val="Symbol"/>
        <family val="1"/>
        <charset val="2"/>
      </rPr>
      <t xml:space="preserve"> (l=0.516)</t>
    </r>
  </si>
  <si>
    <r>
      <t>17</t>
    </r>
    <r>
      <rPr>
        <sz val="12"/>
        <color theme="1"/>
        <rFont val="Symbol"/>
        <family val="1"/>
        <charset val="2"/>
      </rPr>
      <t>D (l=0.5229)</t>
    </r>
  </si>
  <si>
    <r>
      <t>17</t>
    </r>
    <r>
      <rPr>
        <sz val="12"/>
        <color theme="1"/>
        <rFont val="Symbol"/>
        <family val="1"/>
        <charset val="2"/>
      </rPr>
      <t>D (l=0.528)</t>
    </r>
  </si>
  <si>
    <r>
      <t>17</t>
    </r>
    <r>
      <rPr>
        <sz val="12"/>
        <color theme="1"/>
        <rFont val="Symbol"/>
        <family val="1"/>
        <charset val="2"/>
      </rPr>
      <t>D (l=0.5305)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</si>
</sst>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[$-409]d\-mmm\-yy;@"/>
    <numFmt numFmtId="167" formatCode="0.0_ "/>
    <numFmt numFmtId="168" formatCode="0.000_ "/>
  </numFmts>
  <fonts count="1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sz val="9"/>
      <name val="Calibri"/>
      <family val="3"/>
      <charset val="136"/>
      <scheme val="minor"/>
    </font>
    <font>
      <sz val="12"/>
      <color theme="1"/>
      <name val="Symbol"/>
      <family val="1"/>
      <charset val="2"/>
    </font>
    <font>
      <vertAlign val="superscript"/>
      <sz val="12"/>
      <color theme="1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0">
    <xf numFmtId="0" fontId="0" fillId="0" borderId="0" xfId="0"/>
    <xf numFmtId="0" fontId="3" fillId="0" borderId="1" xfId="0" applyFont="1" applyBorder="1"/>
    <xf numFmtId="164" fontId="3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horizontal="right" vertical="center" wrapText="1"/>
    </xf>
    <xf numFmtId="2" fontId="2" fillId="0" borderId="1" xfId="1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20" fontId="3" fillId="0" borderId="1" xfId="1" applyNumberFormat="1" applyFont="1" applyBorder="1" applyAlignment="1">
      <alignment horizontal="center"/>
    </xf>
    <xf numFmtId="0" fontId="6" fillId="0" borderId="1" xfId="1" applyFont="1" applyBorder="1"/>
    <xf numFmtId="165" fontId="6" fillId="0" borderId="1" xfId="1" applyNumberFormat="1" applyFont="1" applyBorder="1"/>
    <xf numFmtId="0" fontId="3" fillId="0" borderId="0" xfId="1" applyFont="1" applyAlignment="1">
      <alignment horizontal="right" vertical="center" wrapText="1"/>
    </xf>
    <xf numFmtId="165" fontId="3" fillId="0" borderId="1" xfId="0" applyNumberFormat="1" applyFont="1" applyBorder="1"/>
    <xf numFmtId="165" fontId="3" fillId="0" borderId="0" xfId="0" applyNumberFormat="1" applyFont="1"/>
    <xf numFmtId="165" fontId="6" fillId="0" borderId="1" xfId="1" applyNumberFormat="1" applyFont="1" applyBorder="1" applyAlignment="1">
      <alignment horizontal="right"/>
    </xf>
    <xf numFmtId="167" fontId="6" fillId="0" borderId="1" xfId="1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6" fontId="3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/>
    </xf>
    <xf numFmtId="2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2" fillId="0" borderId="1" xfId="1" applyFont="1" applyBorder="1" applyAlignment="1">
      <alignment vertical="center" wrapText="1"/>
    </xf>
    <xf numFmtId="20" fontId="3" fillId="0" borderId="1" xfId="0" applyNumberFormat="1" applyFont="1" applyBorder="1"/>
    <xf numFmtId="22" fontId="0" fillId="0" borderId="0" xfId="0" applyNumberFormat="1"/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165" fontId="6" fillId="0" borderId="1" xfId="1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164" fontId="3" fillId="0" borderId="0" xfId="0" applyNumberFormat="1" applyFont="1"/>
    <xf numFmtId="0" fontId="5" fillId="0" borderId="0" xfId="0" applyFont="1" applyAlignment="1">
      <alignment horizontal="justify" vertical="center"/>
    </xf>
    <xf numFmtId="168" fontId="6" fillId="0" borderId="1" xfId="1" applyNumberFormat="1" applyFont="1" applyBorder="1" applyAlignment="1">
      <alignment horizontal="right"/>
    </xf>
    <xf numFmtId="2" fontId="6" fillId="0" borderId="1" xfId="1" applyNumberFormat="1" applyFont="1" applyBorder="1" applyAlignment="1">
      <alignment horizontal="right"/>
    </xf>
    <xf numFmtId="2" fontId="6" fillId="0" borderId="1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20" fontId="5" fillId="0" borderId="1" xfId="1" applyNumberFormat="1" applyFont="1" applyBorder="1" applyAlignment="1">
      <alignment horizontal="center" vertical="center" wrapText="1"/>
    </xf>
  </cellXfs>
  <cellStyles count="3">
    <cellStyle name="Normal" xfId="0" builtinId="0"/>
    <cellStyle name="Normal 4" xfId="1" xr:uid="{00000000-0005-0000-0000-000001000000}"/>
    <cellStyle name="一般 2" xfId="2" xr:uid="{767C6377-032A-4F17-9CE2-B2187A3D0D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0"/>
  <sheetViews>
    <sheetView tabSelected="1" workbookViewId="0">
      <selection activeCell="S5" sqref="S5"/>
    </sheetView>
  </sheetViews>
  <sheetFormatPr defaultColWidth="9.140625" defaultRowHeight="15.75"/>
  <cols>
    <col min="1" max="1" width="17.140625" style="8" customWidth="1"/>
    <col min="2" max="2" width="13.28515625" style="8" bestFit="1" customWidth="1"/>
    <col min="3" max="3" width="9.28515625" style="8" bestFit="1" customWidth="1"/>
    <col min="4" max="4" width="9.42578125" style="8" bestFit="1" customWidth="1"/>
    <col min="5" max="5" width="9.42578125" style="17" customWidth="1"/>
    <col min="6" max="6" width="9.28515625" style="8" bestFit="1" customWidth="1"/>
    <col min="7" max="7" width="15.7109375" style="17" bestFit="1" customWidth="1"/>
    <col min="8" max="8" width="13.42578125" style="17" bestFit="1" customWidth="1"/>
    <col min="9" max="9" width="14" style="17" bestFit="1" customWidth="1"/>
    <col min="10" max="10" width="14" style="17" customWidth="1"/>
    <col min="11" max="11" width="14" style="17" bestFit="1" customWidth="1"/>
    <col min="12" max="16" width="9.140625" style="8"/>
    <col min="17" max="17" width="15.42578125" style="8" customWidth="1"/>
    <col min="18" max="16384" width="9.140625" style="8"/>
  </cols>
  <sheetData>
    <row r="1" spans="1:16" ht="126">
      <c r="A1" s="39" t="s">
        <v>19</v>
      </c>
    </row>
    <row r="3" spans="1:16" ht="18.75">
      <c r="A3" s="28" t="s">
        <v>6</v>
      </c>
      <c r="B3" s="1" t="s">
        <v>5</v>
      </c>
      <c r="C3" s="2" t="s">
        <v>0</v>
      </c>
      <c r="D3" s="35" t="s">
        <v>13</v>
      </c>
      <c r="E3" s="36" t="s">
        <v>11</v>
      </c>
      <c r="F3" s="35" t="s">
        <v>12</v>
      </c>
      <c r="G3" s="35" t="s">
        <v>21</v>
      </c>
      <c r="H3" s="37" t="s">
        <v>20</v>
      </c>
      <c r="I3" s="37" t="s">
        <v>22</v>
      </c>
      <c r="J3" s="37" t="s">
        <v>23</v>
      </c>
      <c r="K3" s="37" t="s">
        <v>24</v>
      </c>
    </row>
    <row r="4" spans="1:16">
      <c r="A4" s="28"/>
      <c r="B4" s="1" t="s">
        <v>18</v>
      </c>
      <c r="C4" s="2" t="s">
        <v>1</v>
      </c>
      <c r="D4" s="4" t="s">
        <v>2</v>
      </c>
      <c r="E4" s="3" t="s">
        <v>2</v>
      </c>
      <c r="F4" s="4" t="s">
        <v>2</v>
      </c>
      <c r="G4" s="3" t="s">
        <v>2</v>
      </c>
      <c r="H4" s="3" t="s">
        <v>2</v>
      </c>
      <c r="I4" s="3" t="s">
        <v>2</v>
      </c>
      <c r="J4" s="3" t="s">
        <v>2</v>
      </c>
      <c r="K4" s="3" t="s">
        <v>2</v>
      </c>
    </row>
    <row r="5" spans="1:16">
      <c r="A5" s="49" t="s">
        <v>4</v>
      </c>
      <c r="B5" s="49"/>
      <c r="C5" s="49"/>
      <c r="D5" s="49"/>
      <c r="E5" s="49"/>
      <c r="F5" s="49"/>
      <c r="G5" s="49"/>
      <c r="H5" s="49"/>
      <c r="I5" s="49"/>
      <c r="J5" s="49"/>
      <c r="K5" s="49"/>
      <c r="M5" s="43" t="s">
        <v>16</v>
      </c>
      <c r="N5" s="44"/>
      <c r="O5" s="45" t="s">
        <v>17</v>
      </c>
      <c r="P5" s="45"/>
    </row>
    <row r="6" spans="1:16">
      <c r="A6" s="21">
        <v>41855</v>
      </c>
      <c r="B6" s="29">
        <v>0.78055555555555556</v>
      </c>
      <c r="C6" s="5">
        <v>397.49</v>
      </c>
      <c r="D6" s="6">
        <v>-8.2970000000000006</v>
      </c>
      <c r="E6" s="7">
        <v>21.265801538949525</v>
      </c>
      <c r="F6" s="7">
        <v>41.017000000000003</v>
      </c>
      <c r="G6" s="7">
        <v>0.10102953894948286</v>
      </c>
      <c r="H6" s="7">
        <f>1000*LN(1+E6/1000)-0.516*1000*LN(1+F6/1000)</f>
        <v>0.30060992082542626</v>
      </c>
      <c r="I6" s="7">
        <f>1000*LN(1+E6/1000)-0.5229*1000*LN(1+F6/1000)</f>
        <v>2.3242893163661904E-2</v>
      </c>
      <c r="J6" s="7">
        <f>1000*LN(1+E6/1000)-0.528*1000*LN(1+F6/1000)</f>
        <v>-0.18176751858633722</v>
      </c>
      <c r="K6" s="7">
        <f>1000*LN(1+E6/1000)-0.5305*1000*LN(1+F6/1000)</f>
        <v>-0.28226281846378853</v>
      </c>
      <c r="M6" s="1">
        <v>117</v>
      </c>
      <c r="N6" s="31">
        <v>43.153832399999885</v>
      </c>
      <c r="O6" s="1">
        <v>19</v>
      </c>
      <c r="P6" s="31">
        <v>57.84435000000002</v>
      </c>
    </row>
    <row r="7" spans="1:16">
      <c r="A7" s="21">
        <v>41856</v>
      </c>
      <c r="B7" s="29">
        <v>0.12986111111111112</v>
      </c>
      <c r="C7" s="5">
        <v>398.64</v>
      </c>
      <c r="D7" s="6">
        <v>-8.4779999999999998</v>
      </c>
      <c r="E7" s="7">
        <v>21.7859914278582</v>
      </c>
      <c r="F7" s="7">
        <v>41.980000000000004</v>
      </c>
      <c r="G7" s="7">
        <v>0.12431142785824889</v>
      </c>
      <c r="H7" s="7">
        <f t="shared" ref="H7:H70" si="0">1000*LN(1+E7/1000)-0.516*1000*LN(1+F7/1000)</f>
        <v>0.33272948678780523</v>
      </c>
      <c r="I7" s="7">
        <f t="shared" ref="I7:I70" si="1">1000*LN(1+E7/1000)-0.5229*1000*LN(1+F7/1000)</f>
        <v>4.8982516693673261E-2</v>
      </c>
      <c r="J7" s="7">
        <f t="shared" ref="J7:J70" si="2">1000*LN(1+E7/1000)-0.528*1000*LN(1+F7/1000)</f>
        <v>-0.160743504680255</v>
      </c>
      <c r="K7" s="7">
        <f t="shared" ref="K7:K70" si="3">1000*LN(1+E7/1000)-0.5305*1000*LN(1+F7/1000)</f>
        <v>-0.26355037790276725</v>
      </c>
      <c r="M7" s="1">
        <v>116</v>
      </c>
      <c r="N7" s="31">
        <v>1.6115999999897213E-2</v>
      </c>
      <c r="O7" s="1">
        <v>17</v>
      </c>
      <c r="P7" s="31">
        <v>59.999290200000104</v>
      </c>
    </row>
    <row r="8" spans="1:16">
      <c r="A8" s="21">
        <v>41861</v>
      </c>
      <c r="B8" s="29">
        <v>0.86111111111111116</v>
      </c>
      <c r="C8" s="5">
        <v>393.53</v>
      </c>
      <c r="D8" s="6">
        <v>-8.141</v>
      </c>
      <c r="E8" s="7">
        <v>21.6674404978483</v>
      </c>
      <c r="F8" s="7">
        <v>41.713000000000001</v>
      </c>
      <c r="G8" s="7">
        <v>0.14353249784824484</v>
      </c>
      <c r="H8" s="7">
        <f t="shared" si="0"/>
        <v>0.34893779816287918</v>
      </c>
      <c r="I8" s="7">
        <f t="shared" si="1"/>
        <v>6.6959130798640132E-2</v>
      </c>
      <c r="J8" s="7">
        <f t="shared" si="2"/>
        <v>-0.14145988420971278</v>
      </c>
      <c r="K8" s="7">
        <f t="shared" si="3"/>
        <v>-0.24362606803733655</v>
      </c>
      <c r="M8" s="1">
        <v>118</v>
      </c>
      <c r="N8" s="31">
        <v>3.7551815999998439</v>
      </c>
      <c r="O8" s="1">
        <v>21</v>
      </c>
      <c r="P8" s="31">
        <v>38.129482200000027</v>
      </c>
    </row>
    <row r="9" spans="1:16">
      <c r="A9" s="21">
        <v>41861</v>
      </c>
      <c r="B9" s="29">
        <v>0.86111111111111116</v>
      </c>
      <c r="C9" s="5">
        <v>394.65</v>
      </c>
      <c r="D9" s="6">
        <v>-8.4150000000000009</v>
      </c>
      <c r="E9" s="7">
        <v>21.674137184160671</v>
      </c>
      <c r="F9" s="7">
        <v>41.777000000000001</v>
      </c>
      <c r="G9" s="7">
        <v>0.11720518416069581</v>
      </c>
      <c r="H9" s="7">
        <f t="shared" si="0"/>
        <v>0.32379178409095744</v>
      </c>
      <c r="I9" s="7">
        <f t="shared" si="1"/>
        <v>4.1389212604173053E-2</v>
      </c>
      <c r="J9" s="7">
        <f t="shared" si="2"/>
        <v>-0.16734312284257769</v>
      </c>
      <c r="K9" s="7">
        <f t="shared" si="3"/>
        <v>-0.26966289512039765</v>
      </c>
      <c r="M9" s="1">
        <v>118</v>
      </c>
      <c r="N9" s="31">
        <v>3.7551815999998439</v>
      </c>
      <c r="O9" s="1">
        <v>21</v>
      </c>
      <c r="P9" s="31">
        <v>38.129482200000027</v>
      </c>
    </row>
    <row r="10" spans="1:16">
      <c r="A10" s="21">
        <v>41861</v>
      </c>
      <c r="B10" s="29">
        <v>0.99305555555555547</v>
      </c>
      <c r="C10" s="5">
        <v>397.64</v>
      </c>
      <c r="D10" s="6">
        <v>-8.3150000000000013</v>
      </c>
      <c r="E10" s="7">
        <v>21.518044834766048</v>
      </c>
      <c r="F10" s="7">
        <v>41.531000000000006</v>
      </c>
      <c r="G10" s="7">
        <v>8.8048834766055961E-2</v>
      </c>
      <c r="H10" s="7">
        <f t="shared" si="0"/>
        <v>0.2928592002389081</v>
      </c>
      <c r="I10" s="7">
        <f t="shared" si="1"/>
        <v>1.2086152574706688E-2</v>
      </c>
      <c r="J10" s="7">
        <f t="shared" si="2"/>
        <v>-0.19544175222057092</v>
      </c>
      <c r="K10" s="7">
        <f t="shared" si="3"/>
        <v>-0.29717111731629586</v>
      </c>
      <c r="M10" s="1">
        <v>118</v>
      </c>
      <c r="N10" s="31">
        <v>34.038428399999816</v>
      </c>
      <c r="O10" s="1">
        <v>21</v>
      </c>
      <c r="P10" s="31">
        <v>52.195622400000019</v>
      </c>
    </row>
    <row r="11" spans="1:16">
      <c r="A11" s="21">
        <v>41861</v>
      </c>
      <c r="B11" s="29">
        <v>0.99305555555555547</v>
      </c>
      <c r="C11" s="5">
        <v>395.87</v>
      </c>
      <c r="D11" s="6">
        <v>-8.1189999999999998</v>
      </c>
      <c r="E11" s="7">
        <v>21.495796024665559</v>
      </c>
      <c r="F11" s="7">
        <v>41.467000000000006</v>
      </c>
      <c r="G11" s="7">
        <v>9.8824024665599808E-2</v>
      </c>
      <c r="H11" s="7">
        <f t="shared" si="0"/>
        <v>0.30278696281525797</v>
      </c>
      <c r="I11" s="7">
        <f t="shared" si="1"/>
        <v>2.2437919398917927E-2</v>
      </c>
      <c r="J11" s="7">
        <f t="shared" si="2"/>
        <v>-0.18477659095229271</v>
      </c>
      <c r="K11" s="7">
        <f t="shared" si="3"/>
        <v>-0.28635233132053273</v>
      </c>
      <c r="M11" s="1">
        <v>118</v>
      </c>
      <c r="N11" s="31">
        <v>34.038428399999816</v>
      </c>
      <c r="O11" s="1">
        <v>21</v>
      </c>
      <c r="P11" s="31">
        <v>52.195622400000019</v>
      </c>
    </row>
    <row r="12" spans="1:16">
      <c r="A12" s="21">
        <v>41862</v>
      </c>
      <c r="B12" s="29">
        <v>0.16319444444444445</v>
      </c>
      <c r="C12" s="5" t="s">
        <v>3</v>
      </c>
      <c r="D12" s="6">
        <v>-8.1260000000000012</v>
      </c>
      <c r="E12" s="7">
        <v>21.410449433249433</v>
      </c>
      <c r="F12" s="7">
        <v>41.363000000000007</v>
      </c>
      <c r="G12" s="7">
        <v>6.7141433249410909E-2</v>
      </c>
      <c r="H12" s="7">
        <f t="shared" si="0"/>
        <v>0.27076275727255705</v>
      </c>
      <c r="I12" s="7">
        <f t="shared" si="1"/>
        <v>-8.8972236657198778E-3</v>
      </c>
      <c r="J12" s="7">
        <f t="shared" si="2"/>
        <v>-0.21560242696792287</v>
      </c>
      <c r="K12" s="7">
        <f t="shared" si="3"/>
        <v>-0.316928507018023</v>
      </c>
      <c r="M12" s="1">
        <v>119</v>
      </c>
      <c r="N12" s="31">
        <v>16.244706599999574</v>
      </c>
      <c r="O12" s="1">
        <v>22</v>
      </c>
      <c r="P12" s="31">
        <v>11.605362600000007</v>
      </c>
    </row>
    <row r="13" spans="1:16">
      <c r="A13" s="21">
        <v>41862</v>
      </c>
      <c r="B13" s="29">
        <v>0.51527777777777783</v>
      </c>
      <c r="C13" s="5">
        <v>399.52</v>
      </c>
      <c r="D13" s="6">
        <v>-8.418000000000001</v>
      </c>
      <c r="E13" s="7">
        <v>21.656845756748531</v>
      </c>
      <c r="F13" s="7">
        <v>41.778000000000006</v>
      </c>
      <c r="G13" s="7">
        <v>9.9397756748484056E-2</v>
      </c>
      <c r="H13" s="7">
        <f t="shared" si="0"/>
        <v>0.30637173228674186</v>
      </c>
      <c r="I13" s="7">
        <f t="shared" si="1"/>
        <v>2.3962537504676362E-2</v>
      </c>
      <c r="J13" s="7">
        <f t="shared" si="2"/>
        <v>-0.18477469342120045</v>
      </c>
      <c r="K13" s="7">
        <f t="shared" si="3"/>
        <v>-0.28709686544368651</v>
      </c>
      <c r="M13" s="1">
        <v>120</v>
      </c>
      <c r="N13" s="31">
        <v>13.524736200000405</v>
      </c>
      <c r="O13" s="1">
        <v>22</v>
      </c>
      <c r="P13" s="31">
        <v>36.947242800000026</v>
      </c>
    </row>
    <row r="14" spans="1:16">
      <c r="A14" s="21">
        <v>41962</v>
      </c>
      <c r="B14" s="29">
        <v>0.29166666666666669</v>
      </c>
      <c r="C14" s="5">
        <v>407.64</v>
      </c>
      <c r="D14" s="6">
        <v>-8.7900000000000009</v>
      </c>
      <c r="E14" s="7">
        <v>21.081267756480671</v>
      </c>
      <c r="F14" s="7">
        <v>40.75</v>
      </c>
      <c r="G14" s="7">
        <v>5.426775648063753E-2</v>
      </c>
      <c r="H14" s="7">
        <f t="shared" si="0"/>
        <v>0.25226299048959788</v>
      </c>
      <c r="I14" s="7">
        <f t="shared" si="1"/>
        <v>-2.333409845174117E-2</v>
      </c>
      <c r="J14" s="7">
        <f t="shared" si="2"/>
        <v>-0.22703629462577624</v>
      </c>
      <c r="K14" s="7">
        <f t="shared" si="3"/>
        <v>-0.32689031235814525</v>
      </c>
      <c r="M14" s="1">
        <v>116</v>
      </c>
      <c r="N14" s="31">
        <v>49.9</v>
      </c>
      <c r="O14" s="1">
        <v>20</v>
      </c>
      <c r="P14" s="31">
        <v>34.799999999999997</v>
      </c>
    </row>
    <row r="15" spans="1:16">
      <c r="A15" s="21">
        <v>41963</v>
      </c>
      <c r="B15" s="29">
        <v>0.29166666666666669</v>
      </c>
      <c r="C15" s="5">
        <v>390.66</v>
      </c>
      <c r="D15" s="6">
        <v>-8.5739999999999998</v>
      </c>
      <c r="E15" s="7">
        <v>21.257240904854147</v>
      </c>
      <c r="F15" s="7">
        <v>41.006999999999998</v>
      </c>
      <c r="G15" s="7">
        <v>9.7628904854136778E-2</v>
      </c>
      <c r="H15" s="7">
        <f t="shared" si="0"/>
        <v>0.2971842247417591</v>
      </c>
      <c r="I15" s="7">
        <f t="shared" si="1"/>
        <v>1.9883478736691274E-2</v>
      </c>
      <c r="J15" s="7">
        <f t="shared" si="2"/>
        <v>-0.18507794222357887</v>
      </c>
      <c r="K15" s="7">
        <f t="shared" si="3"/>
        <v>-0.28554922700802265</v>
      </c>
      <c r="M15" s="1">
        <v>116</v>
      </c>
      <c r="N15" s="31">
        <v>47.976999999999997</v>
      </c>
      <c r="O15" s="1">
        <v>20</v>
      </c>
      <c r="P15" s="31">
        <v>34.887999999999998</v>
      </c>
    </row>
    <row r="16" spans="1:16">
      <c r="A16" s="21">
        <v>41963</v>
      </c>
      <c r="B16" s="29">
        <v>0.41666666666666669</v>
      </c>
      <c r="C16" s="5" t="s">
        <v>3</v>
      </c>
      <c r="D16" s="6">
        <v>-8.6870000000000012</v>
      </c>
      <c r="E16" s="7">
        <v>21.189432528114118</v>
      </c>
      <c r="F16" s="7">
        <v>40.853000000000002</v>
      </c>
      <c r="G16" s="7">
        <v>0.10928452811410239</v>
      </c>
      <c r="H16" s="7">
        <f t="shared" si="0"/>
        <v>0.30712448719399887</v>
      </c>
      <c r="I16" s="7">
        <f t="shared" si="1"/>
        <v>3.0844559113226921E-2</v>
      </c>
      <c r="J16" s="7">
        <f t="shared" si="2"/>
        <v>-0.17336234425082253</v>
      </c>
      <c r="K16" s="7">
        <f t="shared" si="3"/>
        <v>-0.27346376746849188</v>
      </c>
      <c r="M16" s="1">
        <v>116</v>
      </c>
      <c r="N16" s="31">
        <v>42.031999999999996</v>
      </c>
      <c r="O16" s="1">
        <v>20</v>
      </c>
      <c r="P16" s="31">
        <v>43.86</v>
      </c>
    </row>
    <row r="17" spans="1:16">
      <c r="A17" s="21">
        <v>41963</v>
      </c>
      <c r="B17" s="29">
        <v>0.66666666666666663</v>
      </c>
      <c r="C17" s="5" t="s">
        <v>3</v>
      </c>
      <c r="D17" s="6">
        <v>-8.6370000000000005</v>
      </c>
      <c r="E17" s="7">
        <v>21.26899098732671</v>
      </c>
      <c r="F17" s="7">
        <v>41.018999999999998</v>
      </c>
      <c r="G17" s="7">
        <v>0.10318698732675102</v>
      </c>
      <c r="H17" s="7">
        <f t="shared" si="0"/>
        <v>0.30274161316762971</v>
      </c>
      <c r="I17" s="7">
        <f t="shared" si="1"/>
        <v>2.5361329250930709E-2</v>
      </c>
      <c r="J17" s="7">
        <f t="shared" si="2"/>
        <v>-0.17965888060054525</v>
      </c>
      <c r="K17" s="7">
        <f t="shared" si="3"/>
        <v>-0.28015898346891532</v>
      </c>
      <c r="M17" s="1">
        <v>116</v>
      </c>
      <c r="N17" s="31">
        <v>47.847000000000001</v>
      </c>
      <c r="O17" s="1">
        <v>20</v>
      </c>
      <c r="P17" s="31">
        <v>47.037999999999997</v>
      </c>
    </row>
    <row r="18" spans="1:16">
      <c r="A18" s="21">
        <v>41964</v>
      </c>
      <c r="B18" s="29">
        <v>0.4375</v>
      </c>
      <c r="C18" s="5" t="s">
        <v>3</v>
      </c>
      <c r="D18" s="6">
        <v>-8.7640000000000011</v>
      </c>
      <c r="E18" s="7">
        <v>21.286444661080317</v>
      </c>
      <c r="F18" s="7">
        <v>40.97</v>
      </c>
      <c r="G18" s="7">
        <v>0.1459246610803433</v>
      </c>
      <c r="H18" s="7">
        <f t="shared" si="0"/>
        <v>0.3441199627085112</v>
      </c>
      <c r="I18" s="7">
        <f t="shared" si="1"/>
        <v>6.7064464369508414E-2</v>
      </c>
      <c r="J18" s="7">
        <f t="shared" si="2"/>
        <v>-0.13771568657671196</v>
      </c>
      <c r="K18" s="7">
        <f t="shared" si="3"/>
        <v>-0.23809811351113197</v>
      </c>
      <c r="M18" s="1">
        <v>117</v>
      </c>
      <c r="N18" s="31">
        <v>38.520000000000003</v>
      </c>
      <c r="O18" s="1">
        <v>20</v>
      </c>
      <c r="P18" s="31">
        <v>45.82</v>
      </c>
    </row>
    <row r="19" spans="1:16">
      <c r="A19" s="21">
        <v>41964</v>
      </c>
      <c r="B19" s="29">
        <v>0.75</v>
      </c>
      <c r="C19" s="5">
        <v>394.33</v>
      </c>
      <c r="D19" s="6">
        <v>-8.6420000000000012</v>
      </c>
      <c r="E19" s="7">
        <v>21.182284277251327</v>
      </c>
      <c r="F19" s="7">
        <v>40.920999999999999</v>
      </c>
      <c r="G19" s="7">
        <v>6.7048277251334554E-2</v>
      </c>
      <c r="H19" s="7">
        <f t="shared" si="0"/>
        <v>0.26641482524316373</v>
      </c>
      <c r="I19" s="7">
        <f t="shared" si="1"/>
        <v>-1.0315872229639922E-2</v>
      </c>
      <c r="J19" s="7">
        <f t="shared" si="2"/>
        <v>-0.21485595297041016</v>
      </c>
      <c r="K19" s="7">
        <f t="shared" si="3"/>
        <v>-0.3151206984315742</v>
      </c>
      <c r="M19" s="1">
        <v>116</v>
      </c>
      <c r="N19" s="31">
        <v>55.206000000000003</v>
      </c>
      <c r="O19" s="1">
        <v>20</v>
      </c>
      <c r="P19" s="31">
        <v>43.783999999999999</v>
      </c>
    </row>
    <row r="20" spans="1:16">
      <c r="A20" s="21">
        <v>41964</v>
      </c>
      <c r="B20" s="29">
        <v>0.875</v>
      </c>
      <c r="C20" s="5">
        <v>393.74</v>
      </c>
      <c r="D20" s="6">
        <v>-8.5850000000000009</v>
      </c>
      <c r="E20" s="7">
        <v>21.214073176993196</v>
      </c>
      <c r="F20" s="7">
        <v>40.99</v>
      </c>
      <c r="G20" s="7">
        <v>6.3233176993154672E-2</v>
      </c>
      <c r="H20" s="7">
        <f t="shared" si="0"/>
        <v>0.26334065521755079</v>
      </c>
      <c r="I20" s="7">
        <f t="shared" si="1"/>
        <v>-1.3847410509878699E-2</v>
      </c>
      <c r="J20" s="7">
        <f t="shared" si="2"/>
        <v>-0.21872554604754413</v>
      </c>
      <c r="K20" s="7">
        <f t="shared" si="3"/>
        <v>-0.31915600464444083</v>
      </c>
      <c r="M20" s="1">
        <v>116</v>
      </c>
      <c r="N20" s="31">
        <v>55.206000000000003</v>
      </c>
      <c r="O20" s="1">
        <v>20</v>
      </c>
      <c r="P20" s="31">
        <v>43.783999999999999</v>
      </c>
    </row>
    <row r="21" spans="1:16">
      <c r="A21" s="21">
        <v>41965</v>
      </c>
      <c r="B21" s="29">
        <v>0</v>
      </c>
      <c r="C21" s="5" t="s">
        <v>3</v>
      </c>
      <c r="D21" s="6">
        <v>-8.5839999999999996</v>
      </c>
      <c r="E21" s="7">
        <v>21.190070689620867</v>
      </c>
      <c r="F21" s="7">
        <v>40.945</v>
      </c>
      <c r="G21" s="7">
        <v>6.2450689620863642E-2</v>
      </c>
      <c r="H21" s="7">
        <f t="shared" si="0"/>
        <v>0.26214267644365208</v>
      </c>
      <c r="I21" s="7">
        <f t="shared" si="1"/>
        <v>-1.4747109078054876E-2</v>
      </c>
      <c r="J21" s="7">
        <f t="shared" si="2"/>
        <v>-0.21940477663757818</v>
      </c>
      <c r="K21" s="7">
        <f t="shared" si="3"/>
        <v>-0.31972716269616797</v>
      </c>
      <c r="M21" s="1">
        <v>116</v>
      </c>
      <c r="N21" s="31">
        <v>55.206000000000003</v>
      </c>
      <c r="O21" s="1">
        <v>20</v>
      </c>
      <c r="P21" s="31">
        <v>43.783999999999999</v>
      </c>
    </row>
    <row r="22" spans="1:16">
      <c r="A22" s="21">
        <v>41965</v>
      </c>
      <c r="B22" s="29">
        <v>0.25</v>
      </c>
      <c r="C22" s="5" t="s">
        <v>3</v>
      </c>
      <c r="D22" s="6">
        <v>-8.6669999999999998</v>
      </c>
      <c r="E22" s="7">
        <v>21.246928498819926</v>
      </c>
      <c r="F22" s="7">
        <v>40.978999999999999</v>
      </c>
      <c r="G22" s="7">
        <v>0.10176449881987537</v>
      </c>
      <c r="H22" s="7">
        <f t="shared" si="0"/>
        <v>0.30096547401227625</v>
      </c>
      <c r="I22" s="7">
        <f t="shared" si="1"/>
        <v>2.3850320033293571E-2</v>
      </c>
      <c r="J22" s="7">
        <f t="shared" si="2"/>
        <v>-0.18097392421204006</v>
      </c>
      <c r="K22" s="7">
        <f t="shared" si="3"/>
        <v>-0.28137796550877425</v>
      </c>
      <c r="M22" s="1">
        <v>116</v>
      </c>
      <c r="N22" s="31">
        <v>55.206000000000003</v>
      </c>
      <c r="O22" s="1">
        <v>20</v>
      </c>
      <c r="P22" s="31">
        <v>43.783999999999999</v>
      </c>
    </row>
    <row r="23" spans="1:16">
      <c r="A23" s="21">
        <v>41965</v>
      </c>
      <c r="B23" s="29">
        <v>0.5</v>
      </c>
      <c r="C23" s="5" t="s">
        <v>3</v>
      </c>
      <c r="D23" s="6">
        <v>-8.6770000000000014</v>
      </c>
      <c r="E23" s="7">
        <v>21.215406161400054</v>
      </c>
      <c r="F23" s="7">
        <v>40.819000000000003</v>
      </c>
      <c r="G23" s="7">
        <v>0.15280216140008562</v>
      </c>
      <c r="H23" s="7">
        <f t="shared" si="0"/>
        <v>0.34941453184201521</v>
      </c>
      <c r="I23" s="7">
        <f t="shared" si="1"/>
        <v>7.3359999500841155E-2</v>
      </c>
      <c r="J23" s="7">
        <f t="shared" si="2"/>
        <v>-0.13068030701219868</v>
      </c>
      <c r="K23" s="7">
        <f t="shared" si="3"/>
        <v>-0.23070006510682717</v>
      </c>
      <c r="M23" s="1">
        <v>116</v>
      </c>
      <c r="N23" s="31">
        <v>55.206000000000003</v>
      </c>
      <c r="O23" s="1">
        <v>20</v>
      </c>
      <c r="P23" s="31">
        <v>43.783999999999999</v>
      </c>
    </row>
    <row r="24" spans="1:16">
      <c r="A24" s="21">
        <v>41965</v>
      </c>
      <c r="B24" s="29">
        <v>0.625</v>
      </c>
      <c r="C24" s="5">
        <v>397.04</v>
      </c>
      <c r="D24" s="6">
        <v>-8.6230000000000011</v>
      </c>
      <c r="E24" s="7">
        <v>21.367608015698369</v>
      </c>
      <c r="F24" s="7">
        <v>41.106999999999999</v>
      </c>
      <c r="G24" s="7">
        <v>0.15639601569836614</v>
      </c>
      <c r="H24" s="7">
        <f t="shared" si="0"/>
        <v>0.35568322030296784</v>
      </c>
      <c r="I24" s="7">
        <f t="shared" si="1"/>
        <v>7.7719686380877562E-2</v>
      </c>
      <c r="J24" s="7">
        <f t="shared" si="2"/>
        <v>-0.12773162130066851</v>
      </c>
      <c r="K24" s="7">
        <f t="shared" si="3"/>
        <v>-0.22844304663475867</v>
      </c>
      <c r="M24" s="1">
        <v>116</v>
      </c>
      <c r="N24" s="31">
        <v>55.206000000000003</v>
      </c>
      <c r="O24" s="1">
        <v>20</v>
      </c>
      <c r="P24" s="31">
        <v>43.783999999999999</v>
      </c>
    </row>
    <row r="25" spans="1:16">
      <c r="A25" s="21">
        <v>41965</v>
      </c>
      <c r="B25" s="29">
        <v>0.75</v>
      </c>
      <c r="C25" s="5" t="s">
        <v>3</v>
      </c>
      <c r="D25" s="6">
        <v>-8.548</v>
      </c>
      <c r="E25" s="7">
        <v>21.312981181884183</v>
      </c>
      <c r="F25" s="7">
        <v>41.128</v>
      </c>
      <c r="G25" s="7">
        <v>9.0933181884153669E-2</v>
      </c>
      <c r="H25" s="7">
        <f t="shared" si="0"/>
        <v>0.29178973437381117</v>
      </c>
      <c r="I25" s="7">
        <f t="shared" si="1"/>
        <v>1.3687023077405769E-2</v>
      </c>
      <c r="J25" s="7">
        <f t="shared" si="2"/>
        <v>-0.19186715483732897</v>
      </c>
      <c r="K25" s="7">
        <f t="shared" si="3"/>
        <v>-0.29262900675631798</v>
      </c>
      <c r="M25" s="1">
        <v>116</v>
      </c>
      <c r="N25" s="31">
        <v>55.206000000000003</v>
      </c>
      <c r="O25" s="1">
        <v>20</v>
      </c>
      <c r="P25" s="31">
        <v>43.783999999999999</v>
      </c>
    </row>
    <row r="26" spans="1:16">
      <c r="A26" s="21">
        <v>42116</v>
      </c>
      <c r="B26" s="29">
        <v>0.58333333333333337</v>
      </c>
      <c r="C26" s="5">
        <v>391.7</v>
      </c>
      <c r="D26" s="6">
        <v>-8.9770000000000003</v>
      </c>
      <c r="E26" s="7">
        <v>21.773219559189762</v>
      </c>
      <c r="F26" s="7">
        <v>41.841000000000001</v>
      </c>
      <c r="G26" s="7">
        <v>0.18326355918975423</v>
      </c>
      <c r="H26" s="7">
        <f t="shared" si="0"/>
        <v>0.38906878145097323</v>
      </c>
      <c r="I26" s="7">
        <f t="shared" si="1"/>
        <v>0.10624233188275767</v>
      </c>
      <c r="J26" s="7">
        <f t="shared" si="2"/>
        <v>-0.10280330475461952</v>
      </c>
      <c r="K26" s="7">
        <f t="shared" si="3"/>
        <v>-0.20527665604745238</v>
      </c>
      <c r="M26" s="1">
        <v>117</v>
      </c>
      <c r="N26" s="31">
        <v>13.15123500000027</v>
      </c>
      <c r="O26" s="1">
        <v>19</v>
      </c>
      <c r="P26" s="31">
        <v>20.731687800000103</v>
      </c>
    </row>
    <row r="27" spans="1:16">
      <c r="A27" s="21">
        <v>42116</v>
      </c>
      <c r="B27" s="29">
        <v>0.83333333333333337</v>
      </c>
      <c r="C27" s="5" t="s">
        <v>3</v>
      </c>
      <c r="D27" s="6">
        <v>-8.9</v>
      </c>
      <c r="E27" s="7">
        <v>21.697682574859158</v>
      </c>
      <c r="F27" s="7">
        <v>41.835000000000001</v>
      </c>
      <c r="G27" s="7">
        <v>0.1108225748591245</v>
      </c>
      <c r="H27" s="7">
        <f t="shared" si="0"/>
        <v>0.31811037195719294</v>
      </c>
      <c r="I27" s="7">
        <f t="shared" si="1"/>
        <v>3.5323659852959821E-2</v>
      </c>
      <c r="J27" s="7">
        <f t="shared" si="2"/>
        <v>-0.17369260561538979</v>
      </c>
      <c r="K27" s="7">
        <f t="shared" si="3"/>
        <v>-0.27615155927634305</v>
      </c>
      <c r="M27" s="1">
        <v>116</v>
      </c>
      <c r="N27" s="31">
        <v>33.371908199999893</v>
      </c>
      <c r="O27" s="1">
        <v>18</v>
      </c>
      <c r="P27" s="31">
        <v>37.40286900000001</v>
      </c>
    </row>
    <row r="28" spans="1:16">
      <c r="A28" s="21">
        <v>42117</v>
      </c>
      <c r="B28" s="29">
        <v>0.29166666666666669</v>
      </c>
      <c r="C28" s="5" t="s">
        <v>3</v>
      </c>
      <c r="D28" s="6">
        <v>-8.9250000000000007</v>
      </c>
      <c r="E28" s="7">
        <v>21.776961321499535</v>
      </c>
      <c r="F28" s="7">
        <v>41.999000000000002</v>
      </c>
      <c r="G28" s="7">
        <v>0.10547732149958833</v>
      </c>
      <c r="H28" s="7">
        <f t="shared" si="0"/>
        <v>0.31448295263950143</v>
      </c>
      <c r="I28" s="7">
        <f t="shared" si="1"/>
        <v>3.0610165538568879E-2</v>
      </c>
      <c r="J28" s="7">
        <f t="shared" si="2"/>
        <v>-0.17920885101429462</v>
      </c>
      <c r="K28" s="7">
        <f t="shared" si="3"/>
        <v>-0.28206131010883695</v>
      </c>
      <c r="M28" s="1">
        <v>117</v>
      </c>
      <c r="N28" s="31">
        <v>59.793851400000051</v>
      </c>
      <c r="O28" s="1">
        <v>20</v>
      </c>
      <c r="P28" s="31">
        <v>13.438063799999895</v>
      </c>
    </row>
    <row r="29" spans="1:16">
      <c r="A29" s="21">
        <v>42117</v>
      </c>
      <c r="B29" s="29">
        <v>0.54166666666666663</v>
      </c>
      <c r="C29" s="5">
        <v>405.75</v>
      </c>
      <c r="D29" s="6">
        <v>-8.766</v>
      </c>
      <c r="E29" s="7">
        <v>21.609690045897302</v>
      </c>
      <c r="F29" s="7">
        <v>41.578000000000003</v>
      </c>
      <c r="G29" s="7">
        <v>0.15544204589735955</v>
      </c>
      <c r="H29" s="7">
        <f t="shared" si="0"/>
        <v>0.35928547448509462</v>
      </c>
      <c r="I29" s="7">
        <f t="shared" si="1"/>
        <v>7.8201065293434624E-2</v>
      </c>
      <c r="J29" s="7">
        <f t="shared" si="2"/>
        <v>-0.12955697628300911</v>
      </c>
      <c r="K29" s="7">
        <f t="shared" si="3"/>
        <v>-0.2313991535263682</v>
      </c>
      <c r="M29" s="1">
        <v>117</v>
      </c>
      <c r="N29" s="31">
        <v>19.260553800000082</v>
      </c>
      <c r="O29" s="1">
        <v>19</v>
      </c>
      <c r="P29" s="31">
        <v>28.494397199999923</v>
      </c>
    </row>
    <row r="30" spans="1:16">
      <c r="A30" s="21">
        <v>42117</v>
      </c>
      <c r="B30" s="29">
        <v>0.79166666666666663</v>
      </c>
      <c r="C30" s="5">
        <v>390.12</v>
      </c>
      <c r="D30" s="6">
        <v>-8.8190000000000008</v>
      </c>
      <c r="E30" s="7">
        <v>21.769501287043134</v>
      </c>
      <c r="F30" s="7">
        <v>41.867000000000004</v>
      </c>
      <c r="G30" s="7">
        <v>0.16612928704308416</v>
      </c>
      <c r="H30" s="7">
        <f t="shared" si="0"/>
        <v>0.37255269207551933</v>
      </c>
      <c r="I30" s="7">
        <f t="shared" si="1"/>
        <v>8.9554049474489972E-2</v>
      </c>
      <c r="J30" s="7">
        <f t="shared" si="2"/>
        <v>-0.11961886027409818</v>
      </c>
      <c r="K30" s="7">
        <f t="shared" si="3"/>
        <v>-0.2221546003469328</v>
      </c>
      <c r="M30" s="1">
        <v>116</v>
      </c>
      <c r="N30" s="31">
        <v>39.924728400000049</v>
      </c>
      <c r="O30" s="1">
        <v>18</v>
      </c>
      <c r="P30" s="31">
        <v>44.752247400000087</v>
      </c>
    </row>
    <row r="31" spans="1:16">
      <c r="A31" s="21">
        <v>42118</v>
      </c>
      <c r="B31" s="29">
        <v>0.33333333333333331</v>
      </c>
      <c r="C31" s="5">
        <v>400.77</v>
      </c>
      <c r="D31" s="6">
        <v>-8.7480000000000011</v>
      </c>
      <c r="E31" s="7">
        <v>21.788457876541489</v>
      </c>
      <c r="F31" s="7">
        <v>41.937000000000005</v>
      </c>
      <c r="G31" s="7">
        <v>0.14896587654154558</v>
      </c>
      <c r="H31" s="7">
        <f t="shared" si="0"/>
        <v>0.35643785834896491</v>
      </c>
      <c r="I31" s="7">
        <f t="shared" si="1"/>
        <v>7.2975640478684767E-2</v>
      </c>
      <c r="J31" s="7">
        <f t="shared" si="2"/>
        <v>-0.13653991186021486</v>
      </c>
      <c r="K31" s="7">
        <f t="shared" si="3"/>
        <v>-0.2392436139871279</v>
      </c>
      <c r="M31" s="1">
        <v>115</v>
      </c>
      <c r="N31" s="31">
        <v>59.979847799999959</v>
      </c>
      <c r="O31" s="1">
        <v>17</v>
      </c>
      <c r="P31" s="31">
        <v>59.978223600000078</v>
      </c>
    </row>
    <row r="32" spans="1:16">
      <c r="A32" s="21">
        <v>42118</v>
      </c>
      <c r="B32" s="29">
        <v>0.54166666666666663</v>
      </c>
      <c r="C32" s="5" t="s">
        <v>3</v>
      </c>
      <c r="D32" s="6">
        <v>-9.761000000000001</v>
      </c>
      <c r="E32" s="7">
        <v>21.214930006471011</v>
      </c>
      <c r="F32" s="7">
        <v>40.889000000000003</v>
      </c>
      <c r="G32" s="7">
        <v>0.11620600647103529</v>
      </c>
      <c r="H32" s="7">
        <f t="shared" si="0"/>
        <v>0.31424599542392784</v>
      </c>
      <c r="I32" s="7">
        <f t="shared" si="1"/>
        <v>3.7727421055553378E-2</v>
      </c>
      <c r="J32" s="7">
        <f t="shared" si="2"/>
        <v>-0.16665587304281004</v>
      </c>
      <c r="K32" s="7">
        <f t="shared" si="3"/>
        <v>-0.26684376230671703</v>
      </c>
      <c r="M32" s="1">
        <v>116</v>
      </c>
      <c r="N32" s="31">
        <v>5.8199999998009844E-3</v>
      </c>
      <c r="O32" s="1">
        <v>17</v>
      </c>
      <c r="P32" s="31">
        <v>59.983214399999909</v>
      </c>
    </row>
    <row r="33" spans="1:17">
      <c r="A33" s="21">
        <v>42118</v>
      </c>
      <c r="B33" s="29">
        <v>0.83333333333333337</v>
      </c>
      <c r="C33" s="5" t="s">
        <v>3</v>
      </c>
      <c r="D33" s="6">
        <v>-8.8780000000000001</v>
      </c>
      <c r="E33" s="7">
        <v>21.705491518236862</v>
      </c>
      <c r="F33" s="7">
        <v>41.82</v>
      </c>
      <c r="G33" s="7">
        <v>0.12637151823687987</v>
      </c>
      <c r="H33" s="7">
        <f t="shared" si="0"/>
        <v>0.33318270136875228</v>
      </c>
      <c r="I33" s="7">
        <f t="shared" si="1"/>
        <v>5.0495333925706376E-2</v>
      </c>
      <c r="J33" s="7">
        <f t="shared" si="2"/>
        <v>-0.15844750288002629</v>
      </c>
      <c r="K33" s="7">
        <f t="shared" si="3"/>
        <v>-0.26087046209852005</v>
      </c>
      <c r="M33" s="1">
        <v>115</v>
      </c>
      <c r="N33" s="31">
        <v>59.987706599999626</v>
      </c>
      <c r="O33" s="1">
        <v>17</v>
      </c>
      <c r="P33" s="31">
        <v>59.983825199999927</v>
      </c>
    </row>
    <row r="34" spans="1:17">
      <c r="A34" s="21">
        <v>42119</v>
      </c>
      <c r="B34" s="29">
        <v>0.375</v>
      </c>
      <c r="C34" s="5" t="s">
        <v>3</v>
      </c>
      <c r="D34" s="6">
        <v>-8.7089999999999996</v>
      </c>
      <c r="E34" s="7">
        <v>21.891096381705609</v>
      </c>
      <c r="F34" s="7">
        <v>42.183</v>
      </c>
      <c r="G34" s="7">
        <v>0.12466838170556827</v>
      </c>
      <c r="H34" s="7">
        <f t="shared" si="0"/>
        <v>0.33507010712957452</v>
      </c>
      <c r="I34" s="7">
        <f t="shared" si="1"/>
        <v>4.9979000320192313E-2</v>
      </c>
      <c r="J34" s="7">
        <f t="shared" si="2"/>
        <v>-0.16074051340848428</v>
      </c>
      <c r="K34" s="7">
        <f t="shared" si="3"/>
        <v>-0.26403439268724682</v>
      </c>
      <c r="M34" s="1">
        <v>115</v>
      </c>
      <c r="N34" s="31">
        <v>59.926345199999673</v>
      </c>
      <c r="O34" s="1">
        <v>17</v>
      </c>
      <c r="P34" s="31">
        <v>59.920947600000076</v>
      </c>
    </row>
    <row r="35" spans="1:17">
      <c r="A35" s="21">
        <v>42119</v>
      </c>
      <c r="B35" s="29">
        <v>0.625</v>
      </c>
      <c r="C35" s="5" t="s">
        <v>3</v>
      </c>
      <c r="D35" s="6">
        <v>-8.9009999999999998</v>
      </c>
      <c r="E35" s="7">
        <v>21.6242286005488</v>
      </c>
      <c r="F35" s="7">
        <v>41.715000000000003</v>
      </c>
      <c r="G35" s="7">
        <v>9.9288600548828043E-2</v>
      </c>
      <c r="H35" s="7">
        <f t="shared" si="0"/>
        <v>0.30565076582658079</v>
      </c>
      <c r="I35" s="7">
        <f t="shared" si="1"/>
        <v>2.3658851064304542E-2</v>
      </c>
      <c r="J35" s="7">
        <f t="shared" si="2"/>
        <v>-0.18476995549911734</v>
      </c>
      <c r="K35" s="7">
        <f t="shared" si="3"/>
        <v>-0.28694093910863927</v>
      </c>
      <c r="M35" s="1">
        <v>115</v>
      </c>
      <c r="N35" s="31">
        <v>58.678775400000234</v>
      </c>
      <c r="O35" s="1">
        <v>18</v>
      </c>
      <c r="P35" s="31">
        <v>5.5669991999999269</v>
      </c>
    </row>
    <row r="36" spans="1:17">
      <c r="A36" s="21">
        <v>42119</v>
      </c>
      <c r="B36" s="29">
        <v>0.875</v>
      </c>
      <c r="C36" s="5" t="s">
        <v>3</v>
      </c>
      <c r="D36" s="6">
        <v>-9.2970000000000006</v>
      </c>
      <c r="E36" s="7">
        <v>21.933974062174233</v>
      </c>
      <c r="F36" s="7">
        <v>42.282000000000004</v>
      </c>
      <c r="G36" s="7">
        <v>0.1164620621742678</v>
      </c>
      <c r="H36" s="7">
        <f t="shared" si="0"/>
        <v>0.3280143599459393</v>
      </c>
      <c r="I36" s="7">
        <f t="shared" si="1"/>
        <v>4.2267833160192225E-2</v>
      </c>
      <c r="J36" s="7">
        <f t="shared" si="2"/>
        <v>-0.16893612142057535</v>
      </c>
      <c r="K36" s="7">
        <f t="shared" si="3"/>
        <v>-0.27246747170526575</v>
      </c>
      <c r="M36" s="1">
        <v>115</v>
      </c>
      <c r="N36" s="31">
        <v>32.230030799999838</v>
      </c>
      <c r="O36" s="1">
        <v>18</v>
      </c>
      <c r="P36" s="31">
        <v>57.02074379999992</v>
      </c>
    </row>
    <row r="37" spans="1:17">
      <c r="A37" s="21">
        <v>42120</v>
      </c>
      <c r="B37" s="29">
        <v>0.33333333333333331</v>
      </c>
      <c r="C37" s="5">
        <v>390.2</v>
      </c>
      <c r="D37" s="6">
        <v>-9.5170000000000012</v>
      </c>
      <c r="E37" s="7">
        <v>21.376094587738372</v>
      </c>
      <c r="F37" s="7">
        <v>41.219000000000001</v>
      </c>
      <c r="G37" s="7">
        <v>0.10709058773842628</v>
      </c>
      <c r="H37" s="7">
        <f t="shared" si="0"/>
        <v>0.30848505489526445</v>
      </c>
      <c r="I37" s="7">
        <f t="shared" si="1"/>
        <v>2.977927408124259E-2</v>
      </c>
      <c r="J37" s="7">
        <f t="shared" si="2"/>
        <v>-0.17622065086825245</v>
      </c>
      <c r="K37" s="7">
        <f t="shared" si="3"/>
        <v>-0.27720100623565003</v>
      </c>
      <c r="M37" s="1">
        <v>115</v>
      </c>
      <c r="N37" s="31">
        <v>1.501847999999768</v>
      </c>
      <c r="O37" s="1">
        <v>19</v>
      </c>
      <c r="P37" s="31">
        <v>44.326000200000024</v>
      </c>
    </row>
    <row r="38" spans="1:17">
      <c r="A38" s="21">
        <v>42120</v>
      </c>
      <c r="B38" s="29">
        <v>0.54166666666666663</v>
      </c>
      <c r="C38" s="5" t="s">
        <v>3</v>
      </c>
      <c r="D38" s="6">
        <v>-9.8450000000000006</v>
      </c>
      <c r="E38" s="7">
        <v>21.047499569974313</v>
      </c>
      <c r="F38" s="7">
        <v>40.629000000000005</v>
      </c>
      <c r="G38" s="7">
        <v>8.2935569974299739E-2</v>
      </c>
      <c r="H38" s="7">
        <f t="shared" si="0"/>
        <v>0.27918627592157108</v>
      </c>
      <c r="I38" s="7">
        <f t="shared" si="1"/>
        <v>4.3914435619889503E-3</v>
      </c>
      <c r="J38" s="7">
        <f t="shared" si="2"/>
        <v>-0.19871778035596321</v>
      </c>
      <c r="K38" s="7">
        <f t="shared" si="3"/>
        <v>-0.2982811254137836</v>
      </c>
      <c r="M38" s="1">
        <v>114</v>
      </c>
      <c r="N38" s="31">
        <v>56.87861579999975</v>
      </c>
      <c r="O38" s="1">
        <v>19</v>
      </c>
      <c r="P38" s="31">
        <v>51.733403400000029</v>
      </c>
    </row>
    <row r="39" spans="1:17">
      <c r="A39" s="21">
        <v>42120</v>
      </c>
      <c r="B39" s="29">
        <v>0.83333333333333337</v>
      </c>
      <c r="C39" s="5" t="s">
        <v>3</v>
      </c>
      <c r="D39" s="6">
        <v>-8.9510000000000005</v>
      </c>
      <c r="E39" s="7">
        <v>21.381607702864571</v>
      </c>
      <c r="F39" s="7">
        <v>41.262</v>
      </c>
      <c r="G39" s="7">
        <v>9.0415702864618197E-2</v>
      </c>
      <c r="H39" s="7">
        <f t="shared" si="0"/>
        <v>0.29257357498726222</v>
      </c>
      <c r="I39" s="7">
        <f t="shared" si="1"/>
        <v>1.3582845595035309E-2</v>
      </c>
      <c r="J39" s="7">
        <f t="shared" si="2"/>
        <v>-0.19262769352095788</v>
      </c>
      <c r="K39" s="7">
        <f t="shared" si="3"/>
        <v>-0.29371129112683647</v>
      </c>
      <c r="M39" s="1">
        <v>114</v>
      </c>
      <c r="N39" s="31">
        <v>32.772141599999713</v>
      </c>
      <c r="O39" s="1">
        <v>20</v>
      </c>
      <c r="P39" s="31">
        <v>23.806770000000057</v>
      </c>
    </row>
    <row r="40" spans="1:17">
      <c r="A40" s="21">
        <v>42121</v>
      </c>
      <c r="B40" s="29">
        <v>0.29166666666666669</v>
      </c>
      <c r="C40" s="5" t="s">
        <v>3</v>
      </c>
      <c r="D40" s="6">
        <v>-8.8979999999999997</v>
      </c>
      <c r="E40" s="7">
        <v>21.847746705278006</v>
      </c>
      <c r="F40" s="7">
        <v>42.154000000000003</v>
      </c>
      <c r="G40" s="7">
        <v>9.6282705277992875E-2</v>
      </c>
      <c r="H40" s="7">
        <f t="shared" si="0"/>
        <v>0.30700669647641021</v>
      </c>
      <c r="I40" s="7">
        <f t="shared" si="1"/>
        <v>2.2107593167437045E-2</v>
      </c>
      <c r="J40" s="7">
        <f t="shared" si="2"/>
        <v>-0.18847000493050459</v>
      </c>
      <c r="K40" s="7">
        <f t="shared" si="3"/>
        <v>-0.2916943177236142</v>
      </c>
      <c r="M40" s="1">
        <v>113</v>
      </c>
      <c r="N40" s="31">
        <v>53.261048400000277</v>
      </c>
      <c r="O40" s="1">
        <v>21</v>
      </c>
      <c r="P40" s="31">
        <v>17.108185800000086</v>
      </c>
    </row>
    <row r="41" spans="1:17">
      <c r="A41" s="21">
        <v>42121</v>
      </c>
      <c r="B41" s="29">
        <v>0.54166666666666663</v>
      </c>
      <c r="C41" s="5" t="s">
        <v>3</v>
      </c>
      <c r="D41" s="6">
        <v>-8.9240000000000013</v>
      </c>
      <c r="E41" s="7">
        <v>21.702543368239624</v>
      </c>
      <c r="F41" s="7">
        <v>41.860000000000007</v>
      </c>
      <c r="G41" s="7">
        <v>0.10278336823962064</v>
      </c>
      <c r="H41" s="7">
        <f t="shared" si="0"/>
        <v>0.31048607536875039</v>
      </c>
      <c r="I41" s="7">
        <f t="shared" si="1"/>
        <v>2.7533792007680802E-2</v>
      </c>
      <c r="J41" s="7">
        <f t="shared" si="2"/>
        <v>-0.18160485221572031</v>
      </c>
      <c r="K41" s="7">
        <f t="shared" si="3"/>
        <v>-0.28412379546248445</v>
      </c>
      <c r="M41" s="1">
        <v>113</v>
      </c>
      <c r="N41" s="31">
        <v>32.308981799999685</v>
      </c>
      <c r="O41" s="1">
        <v>21</v>
      </c>
      <c r="P41" s="31">
        <v>43.209325200000066</v>
      </c>
    </row>
    <row r="42" spans="1:17">
      <c r="A42" s="21">
        <v>42121</v>
      </c>
      <c r="B42" s="29">
        <v>0.79166666666666663</v>
      </c>
      <c r="C42" s="5" t="s">
        <v>3</v>
      </c>
      <c r="D42" s="6">
        <v>-8.9110000000000014</v>
      </c>
      <c r="E42" s="7">
        <v>21.705499977591415</v>
      </c>
      <c r="F42" s="7">
        <v>41.886000000000003</v>
      </c>
      <c r="G42" s="7">
        <v>9.232397759137001E-2</v>
      </c>
      <c r="H42" s="7">
        <f t="shared" si="0"/>
        <v>0.30050306821243922</v>
      </c>
      <c r="I42" s="7">
        <f t="shared" si="1"/>
        <v>1.7378594958731952E-2</v>
      </c>
      <c r="J42" s="7">
        <f t="shared" si="2"/>
        <v>-0.19188732005487807</v>
      </c>
      <c r="K42" s="7">
        <f t="shared" si="3"/>
        <v>-0.29446865094390162</v>
      </c>
      <c r="M42" s="1">
        <v>114</v>
      </c>
      <c r="N42" s="31">
        <v>4.4020434000000819</v>
      </c>
      <c r="O42" s="1">
        <v>21</v>
      </c>
      <c r="P42" s="31">
        <v>48.294599399999925</v>
      </c>
    </row>
    <row r="43" spans="1:17">
      <c r="A43" s="21">
        <v>42591</v>
      </c>
      <c r="B43" s="29">
        <v>0.67708333333333337</v>
      </c>
      <c r="C43" s="5">
        <v>393.37</v>
      </c>
      <c r="D43" s="6">
        <v>-8.3840000000000003</v>
      </c>
      <c r="E43" s="7">
        <v>21.426498974110196</v>
      </c>
      <c r="F43" s="7">
        <v>41.311</v>
      </c>
      <c r="G43" s="7">
        <v>0.11002297411014439</v>
      </c>
      <c r="H43" s="7">
        <f t="shared" si="0"/>
        <v>0.31224262451419094</v>
      </c>
      <c r="I43" s="7">
        <f t="shared" si="1"/>
        <v>3.2927200621401198E-2</v>
      </c>
      <c r="J43" s="7">
        <f t="shared" si="2"/>
        <v>-0.17352333008196652</v>
      </c>
      <c r="K43" s="7">
        <f t="shared" si="3"/>
        <v>-0.2747245706228334</v>
      </c>
      <c r="M43" s="1">
        <v>116</v>
      </c>
      <c r="N43" s="31">
        <v>38</v>
      </c>
      <c r="O43" s="1">
        <v>20</v>
      </c>
      <c r="P43" s="31">
        <v>36</v>
      </c>
      <c r="Q43" s="30"/>
    </row>
    <row r="44" spans="1:17">
      <c r="A44" s="21">
        <v>42591</v>
      </c>
      <c r="B44" s="29">
        <v>0.84375</v>
      </c>
      <c r="C44" s="5">
        <v>389.18</v>
      </c>
      <c r="D44" s="6">
        <v>-8.0670000000000002</v>
      </c>
      <c r="E44" s="7">
        <v>21.519522216888465</v>
      </c>
      <c r="F44" s="7">
        <v>41.43</v>
      </c>
      <c r="G44" s="7">
        <v>0.1416422168884246</v>
      </c>
      <c r="H44" s="7">
        <f t="shared" si="0"/>
        <v>0.34434576383990034</v>
      </c>
      <c r="I44" s="7">
        <f t="shared" si="1"/>
        <v>6.4241859765566289E-2</v>
      </c>
      <c r="J44" s="7">
        <f t="shared" si="2"/>
        <v>-0.14279146063720205</v>
      </c>
      <c r="K44" s="7">
        <f t="shared" si="3"/>
        <v>-0.24427838240326594</v>
      </c>
      <c r="M44" s="1">
        <v>116</v>
      </c>
      <c r="N44" s="31">
        <v>29</v>
      </c>
      <c r="O44" s="1">
        <v>20</v>
      </c>
      <c r="P44" s="31">
        <v>5.5</v>
      </c>
      <c r="Q44" s="30"/>
    </row>
    <row r="45" spans="1:17">
      <c r="A45" s="21">
        <v>42592</v>
      </c>
      <c r="B45" s="29">
        <v>1.3888888888888888E-2</v>
      </c>
      <c r="C45" s="5">
        <v>398.88</v>
      </c>
      <c r="D45" s="6">
        <v>-8.4600000000000009</v>
      </c>
      <c r="E45" s="7">
        <v>21.586730754461936</v>
      </c>
      <c r="F45" s="7">
        <v>41.646000000000001</v>
      </c>
      <c r="G45" s="7">
        <v>9.7394754461898714E-2</v>
      </c>
      <c r="H45" s="7">
        <f t="shared" si="0"/>
        <v>0.30312533110621587</v>
      </c>
      <c r="I45" s="7">
        <f t="shared" si="1"/>
        <v>2.1590466274481912E-2</v>
      </c>
      <c r="J45" s="7">
        <f t="shared" si="2"/>
        <v>-0.18650052077506274</v>
      </c>
      <c r="K45" s="7">
        <f t="shared" si="3"/>
        <v>-0.28850590658366215</v>
      </c>
      <c r="M45" s="1">
        <v>116</v>
      </c>
      <c r="N45" s="31">
        <v>19.760000000000002</v>
      </c>
      <c r="O45" s="1">
        <v>19</v>
      </c>
      <c r="P45" s="31">
        <v>20.2</v>
      </c>
      <c r="Q45" s="30"/>
    </row>
    <row r="46" spans="1:17">
      <c r="A46" s="21">
        <v>42592</v>
      </c>
      <c r="B46" s="29">
        <v>0.18055555555555555</v>
      </c>
      <c r="C46" s="5">
        <v>392.48</v>
      </c>
      <c r="D46" s="6">
        <v>-8.3610000000000007</v>
      </c>
      <c r="E46" s="7">
        <v>21.501084001828154</v>
      </c>
      <c r="F46" s="7">
        <v>41.393000000000001</v>
      </c>
      <c r="G46" s="7">
        <v>0.1422960018281465</v>
      </c>
      <c r="H46" s="7">
        <f t="shared" si="0"/>
        <v>0.34462861959075752</v>
      </c>
      <c r="I46" s="7">
        <f t="shared" si="1"/>
        <v>6.4769863567917696E-2</v>
      </c>
      <c r="J46" s="7">
        <f t="shared" si="2"/>
        <v>-0.14208226044896577</v>
      </c>
      <c r="K46" s="7">
        <f t="shared" si="3"/>
        <v>-0.24348036045724086</v>
      </c>
      <c r="M46" s="1">
        <v>116</v>
      </c>
      <c r="N46" s="31">
        <v>10.52</v>
      </c>
      <c r="O46" s="1">
        <v>18</v>
      </c>
      <c r="P46" s="31">
        <v>43</v>
      </c>
      <c r="Q46" s="30"/>
    </row>
    <row r="47" spans="1:17">
      <c r="A47" s="21">
        <v>42592</v>
      </c>
      <c r="B47" s="29">
        <v>0.34166666666666662</v>
      </c>
      <c r="C47" s="5">
        <v>394.81</v>
      </c>
      <c r="D47" s="6">
        <v>-8.4510000000000005</v>
      </c>
      <c r="E47" s="7">
        <v>21.78512429712498</v>
      </c>
      <c r="F47" s="7">
        <v>42.003</v>
      </c>
      <c r="G47" s="7">
        <v>0.11157629712497297</v>
      </c>
      <c r="H47" s="7">
        <f t="shared" si="0"/>
        <v>0.32049111597898161</v>
      </c>
      <c r="I47" s="7">
        <f t="shared" si="1"/>
        <v>3.6591841379479462E-2</v>
      </c>
      <c r="J47" s="7">
        <f t="shared" si="2"/>
        <v>-0.17324675288972102</v>
      </c>
      <c r="K47" s="7">
        <f t="shared" si="3"/>
        <v>-0.27610880890403777</v>
      </c>
      <c r="M47" s="1">
        <v>116</v>
      </c>
      <c r="N47" s="31">
        <v>13</v>
      </c>
      <c r="O47" s="1">
        <v>18</v>
      </c>
      <c r="P47" s="31">
        <v>9.25</v>
      </c>
      <c r="Q47" s="30"/>
    </row>
    <row r="48" spans="1:17">
      <c r="A48" s="21">
        <v>42592</v>
      </c>
      <c r="B48" s="29">
        <v>0.64583333333333337</v>
      </c>
      <c r="C48" s="5">
        <v>397.5</v>
      </c>
      <c r="D48" s="6">
        <v>-8.5490000000000013</v>
      </c>
      <c r="E48" s="7">
        <v>21.555597010065817</v>
      </c>
      <c r="F48" s="7">
        <v>41.528000000000006</v>
      </c>
      <c r="G48" s="7">
        <v>0.12714901006581414</v>
      </c>
      <c r="H48" s="7">
        <f t="shared" si="0"/>
        <v>0.33110594756159273</v>
      </c>
      <c r="I48" s="7">
        <f t="shared" si="1"/>
        <v>5.0352774514482945E-2</v>
      </c>
      <c r="J48" s="7">
        <f t="shared" si="2"/>
        <v>-0.15716044034642351</v>
      </c>
      <c r="K48" s="7">
        <f t="shared" si="3"/>
        <v>-0.2588826044939303</v>
      </c>
      <c r="M48" s="1">
        <v>115</v>
      </c>
      <c r="N48" s="31">
        <v>59</v>
      </c>
      <c r="O48" s="1">
        <v>17</v>
      </c>
      <c r="P48" s="31">
        <v>54.8</v>
      </c>
      <c r="Q48" s="30"/>
    </row>
    <row r="49" spans="1:17">
      <c r="A49" s="21">
        <v>42592</v>
      </c>
      <c r="B49" s="29">
        <v>0.98611111111111116</v>
      </c>
      <c r="C49" s="5">
        <v>394.52</v>
      </c>
      <c r="D49" s="6">
        <v>-8.5780000000000012</v>
      </c>
      <c r="E49" s="7">
        <v>21.784224624552763</v>
      </c>
      <c r="F49" s="7">
        <v>41.93</v>
      </c>
      <c r="G49" s="7">
        <v>0.14834462455275244</v>
      </c>
      <c r="H49" s="7">
        <f t="shared" si="0"/>
        <v>0.35576149897140397</v>
      </c>
      <c r="I49" s="7">
        <f t="shared" si="1"/>
        <v>7.2345637226540305E-2</v>
      </c>
      <c r="J49" s="7">
        <f t="shared" si="2"/>
        <v>-0.13713565188922772</v>
      </c>
      <c r="K49" s="7">
        <f t="shared" si="3"/>
        <v>-0.23982255831852584</v>
      </c>
      <c r="M49" s="1">
        <v>115</v>
      </c>
      <c r="N49" s="31">
        <v>58.35</v>
      </c>
      <c r="O49" s="1">
        <v>17</v>
      </c>
      <c r="P49" s="31">
        <v>56.26</v>
      </c>
      <c r="Q49" s="30"/>
    </row>
    <row r="50" spans="1:17">
      <c r="A50" s="21">
        <v>42593</v>
      </c>
      <c r="B50" s="29">
        <v>0.35416666666666669</v>
      </c>
      <c r="C50" s="5">
        <v>395.13</v>
      </c>
      <c r="D50" s="6">
        <v>-8.4640000000000004</v>
      </c>
      <c r="E50" s="7">
        <v>21.774072612189556</v>
      </c>
      <c r="F50" s="7">
        <v>41.995000000000005</v>
      </c>
      <c r="G50" s="7">
        <v>0.10465261218955391</v>
      </c>
      <c r="H50" s="7">
        <f t="shared" si="0"/>
        <v>0.31363661775596796</v>
      </c>
      <c r="I50" s="7">
        <f t="shared" si="1"/>
        <v>2.9790318255287218E-2</v>
      </c>
      <c r="J50" s="7">
        <f t="shared" si="2"/>
        <v>-0.1800091205060852</v>
      </c>
      <c r="K50" s="7">
        <f t="shared" si="3"/>
        <v>-0.28285198264401146</v>
      </c>
      <c r="M50" s="1">
        <v>115</v>
      </c>
      <c r="N50" s="31">
        <v>59.05</v>
      </c>
      <c r="O50" s="1">
        <v>17</v>
      </c>
      <c r="P50" s="31">
        <v>56.12</v>
      </c>
      <c r="Q50" s="30"/>
    </row>
    <row r="51" spans="1:17">
      <c r="A51" s="21">
        <v>42593</v>
      </c>
      <c r="B51" s="29">
        <v>0.60763888888888895</v>
      </c>
      <c r="C51" s="5">
        <v>395.61</v>
      </c>
      <c r="D51" s="6">
        <v>-8.34</v>
      </c>
      <c r="E51" s="7">
        <v>21.809525621058867</v>
      </c>
      <c r="F51" s="7">
        <v>42.036000000000001</v>
      </c>
      <c r="G51" s="7">
        <v>0.11894962105888851</v>
      </c>
      <c r="H51" s="7">
        <f t="shared" si="0"/>
        <v>0.32803055778573764</v>
      </c>
      <c r="I51" s="7">
        <f t="shared" si="1"/>
        <v>4.3912765202627213E-2</v>
      </c>
      <c r="J51" s="7">
        <f t="shared" si="2"/>
        <v>-0.16608734235880362</v>
      </c>
      <c r="K51" s="7">
        <f t="shared" si="3"/>
        <v>-0.2690285715555838</v>
      </c>
      <c r="M51" s="1">
        <v>115</v>
      </c>
      <c r="N51" s="31">
        <v>59.042999999999999</v>
      </c>
      <c r="O51" s="1">
        <v>17</v>
      </c>
      <c r="P51" s="31">
        <v>56.21</v>
      </c>
      <c r="Q51" s="30"/>
    </row>
    <row r="52" spans="1:17">
      <c r="A52" s="21">
        <v>42593</v>
      </c>
      <c r="B52" s="29">
        <v>0.84375</v>
      </c>
      <c r="C52" s="5">
        <v>391.26</v>
      </c>
      <c r="D52" s="6">
        <v>-8.322000000000001</v>
      </c>
      <c r="E52" s="7">
        <v>21.87810003908508</v>
      </c>
      <c r="F52" s="7">
        <v>42.138000000000005</v>
      </c>
      <c r="G52" s="7">
        <v>0.13489203908507719</v>
      </c>
      <c r="H52" s="7">
        <f t="shared" si="0"/>
        <v>0.34463273033419028</v>
      </c>
      <c r="I52" s="7">
        <f t="shared" si="1"/>
        <v>5.9839562278050096E-2</v>
      </c>
      <c r="J52" s="7">
        <f t="shared" si="2"/>
        <v>-0.15065973585040382</v>
      </c>
      <c r="K52" s="7">
        <f t="shared" si="3"/>
        <v>-0.25384566630552641</v>
      </c>
      <c r="M52" s="1">
        <v>115</v>
      </c>
      <c r="N52" s="31">
        <v>59.079000000000001</v>
      </c>
      <c r="O52" s="1">
        <v>17</v>
      </c>
      <c r="P52" s="31">
        <v>56.13</v>
      </c>
      <c r="Q52" s="30"/>
    </row>
    <row r="53" spans="1:17">
      <c r="A53" s="21">
        <v>42594</v>
      </c>
      <c r="B53" s="29">
        <v>9.7222222222222224E-2</v>
      </c>
      <c r="C53" s="5">
        <v>392.02</v>
      </c>
      <c r="D53" s="6">
        <v>-8.4850000000000012</v>
      </c>
      <c r="E53" s="7">
        <v>21.819786439236879</v>
      </c>
      <c r="F53" s="7">
        <v>42.066000000000003</v>
      </c>
      <c r="G53" s="7">
        <v>0.11373043923691029</v>
      </c>
      <c r="H53" s="7">
        <f t="shared" si="0"/>
        <v>0.32321699942736615</v>
      </c>
      <c r="I53" s="7">
        <f t="shared" si="1"/>
        <v>3.8900560136930551E-2</v>
      </c>
      <c r="J53" s="7">
        <f t="shared" si="2"/>
        <v>-0.17124637325165537</v>
      </c>
      <c r="K53" s="7">
        <f t="shared" si="3"/>
        <v>-0.27425957589311878</v>
      </c>
      <c r="M53" s="1">
        <v>115</v>
      </c>
      <c r="N53" s="31">
        <v>59.11</v>
      </c>
      <c r="O53" s="1">
        <v>17</v>
      </c>
      <c r="P53" s="31">
        <v>56.133000000000003</v>
      </c>
      <c r="Q53" s="30"/>
    </row>
    <row r="54" spans="1:17">
      <c r="A54" s="21">
        <v>42594</v>
      </c>
      <c r="B54" s="29">
        <v>0.36805555555555558</v>
      </c>
      <c r="C54" s="5">
        <v>397.71</v>
      </c>
      <c r="D54" s="6">
        <v>-8.5950000000000006</v>
      </c>
      <c r="E54" s="7">
        <v>21.901701327647018</v>
      </c>
      <c r="F54" s="7">
        <v>42.216000000000001</v>
      </c>
      <c r="G54" s="7">
        <v>0.1182453276470028</v>
      </c>
      <c r="H54" s="7">
        <f t="shared" si="0"/>
        <v>0.32910929604204497</v>
      </c>
      <c r="I54" s="7">
        <f t="shared" si="1"/>
        <v>4.3799708989659791E-2</v>
      </c>
      <c r="J54" s="7">
        <f t="shared" si="2"/>
        <v>-0.16708129013601791</v>
      </c>
      <c r="K54" s="7">
        <f t="shared" si="3"/>
        <v>-0.27045432892311538</v>
      </c>
      <c r="M54" s="1">
        <v>115</v>
      </c>
      <c r="N54" s="31">
        <v>59.057000000000002</v>
      </c>
      <c r="O54" s="1">
        <v>17</v>
      </c>
      <c r="P54" s="31">
        <v>56.16</v>
      </c>
      <c r="Q54" s="30"/>
    </row>
    <row r="55" spans="1:17">
      <c r="A55" s="21">
        <v>42594</v>
      </c>
      <c r="B55" s="29">
        <v>0.58472222222222225</v>
      </c>
      <c r="C55" s="5">
        <v>395.97</v>
      </c>
      <c r="D55" s="6">
        <v>-8.3890000000000011</v>
      </c>
      <c r="E55" s="7">
        <v>21.956201696757162</v>
      </c>
      <c r="F55" s="7">
        <v>42.307000000000002</v>
      </c>
      <c r="G55" s="7">
        <v>0.12578969675711349</v>
      </c>
      <c r="H55" s="7">
        <f t="shared" si="0"/>
        <v>0.33738814139289985</v>
      </c>
      <c r="I55" s="7">
        <f t="shared" si="1"/>
        <v>5.1476114357456026E-2</v>
      </c>
      <c r="J55" s="7">
        <f t="shared" si="2"/>
        <v>-0.15985016649482731</v>
      </c>
      <c r="K55" s="7">
        <f t="shared" si="3"/>
        <v>-0.2634414806381038</v>
      </c>
      <c r="M55" s="1">
        <v>115</v>
      </c>
      <c r="N55" s="31">
        <v>58.93</v>
      </c>
      <c r="O55" s="1">
        <v>17</v>
      </c>
      <c r="P55" s="31">
        <v>56.15</v>
      </c>
      <c r="Q55" s="30"/>
    </row>
    <row r="56" spans="1:17">
      <c r="A56" s="21">
        <v>42594</v>
      </c>
      <c r="B56" s="29">
        <v>0.83333333333333337</v>
      </c>
      <c r="C56" s="5">
        <v>393.6</v>
      </c>
      <c r="D56" s="6">
        <v>-8.402000000000001</v>
      </c>
      <c r="E56" s="7">
        <v>21.741856794601944</v>
      </c>
      <c r="F56" s="7">
        <v>41.936</v>
      </c>
      <c r="G56" s="7">
        <v>0.10288079460195831</v>
      </c>
      <c r="H56" s="7">
        <f t="shared" si="0"/>
        <v>0.31132468228755528</v>
      </c>
      <c r="I56" s="7">
        <f t="shared" si="1"/>
        <v>2.7869086701841184E-2</v>
      </c>
      <c r="J56" s="7">
        <f t="shared" si="2"/>
        <v>-0.18164157090499344</v>
      </c>
      <c r="K56" s="7">
        <f t="shared" si="3"/>
        <v>-0.28434287365344346</v>
      </c>
      <c r="M56" s="1">
        <v>115</v>
      </c>
      <c r="N56" s="31">
        <v>59.113</v>
      </c>
      <c r="O56" s="1">
        <v>17</v>
      </c>
      <c r="P56" s="31">
        <v>56.16</v>
      </c>
      <c r="Q56" s="30"/>
    </row>
    <row r="57" spans="1:17">
      <c r="A57" s="21">
        <v>42595</v>
      </c>
      <c r="B57" s="29">
        <v>0.30555555555555552</v>
      </c>
      <c r="C57" s="5">
        <v>391.5</v>
      </c>
      <c r="D57" s="6">
        <v>-8.2690000000000001</v>
      </c>
      <c r="E57" s="7">
        <v>21.852673313502933</v>
      </c>
      <c r="F57" s="7">
        <v>42.143000000000001</v>
      </c>
      <c r="G57" s="7">
        <v>0.10688531350291086</v>
      </c>
      <c r="H57" s="7">
        <f t="shared" si="0"/>
        <v>0.31727439979494321</v>
      </c>
      <c r="I57" s="7">
        <f t="shared" si="1"/>
        <v>3.2448126797579135E-2</v>
      </c>
      <c r="J57" s="7">
        <f t="shared" si="2"/>
        <v>-0.1780756402004755</v>
      </c>
      <c r="K57" s="7">
        <f t="shared" si="3"/>
        <v>-0.28127356519951974</v>
      </c>
      <c r="M57" s="1">
        <v>115</v>
      </c>
      <c r="N57" s="31">
        <v>58.616999999999997</v>
      </c>
      <c r="O57" s="1">
        <v>17</v>
      </c>
      <c r="P57" s="31">
        <v>56.79</v>
      </c>
      <c r="Q57" s="30"/>
    </row>
    <row r="58" spans="1:17">
      <c r="A58" s="21">
        <v>42595</v>
      </c>
      <c r="B58" s="29">
        <v>0.4513888888888889</v>
      </c>
      <c r="C58" s="5">
        <v>390.46</v>
      </c>
      <c r="D58" s="6">
        <v>-8.2800000000000011</v>
      </c>
      <c r="E58" s="7">
        <v>22.001956326500594</v>
      </c>
      <c r="F58" s="7">
        <v>42.45</v>
      </c>
      <c r="G58" s="7">
        <v>9.775632650054078E-2</v>
      </c>
      <c r="H58" s="7">
        <f t="shared" si="0"/>
        <v>0.31137064795462877</v>
      </c>
      <c r="I58" s="7">
        <f t="shared" si="1"/>
        <v>2.4512035776123042E-2</v>
      </c>
      <c r="J58" s="7">
        <f t="shared" si="2"/>
        <v>-0.18751389496451409</v>
      </c>
      <c r="K58" s="7">
        <f t="shared" si="3"/>
        <v>-0.29144817473933315</v>
      </c>
      <c r="M58" s="1">
        <v>115</v>
      </c>
      <c r="N58" s="31">
        <v>59.58</v>
      </c>
      <c r="O58" s="1">
        <v>17</v>
      </c>
      <c r="P58" s="31">
        <v>58.28</v>
      </c>
      <c r="Q58" s="30"/>
    </row>
    <row r="59" spans="1:17">
      <c r="A59" s="21">
        <v>42595</v>
      </c>
      <c r="B59" s="29">
        <v>0.57638888888888895</v>
      </c>
      <c r="C59" s="5">
        <v>388.15</v>
      </c>
      <c r="D59" s="6">
        <v>-8.2010000000000005</v>
      </c>
      <c r="E59" s="7">
        <v>21.816132380710009</v>
      </c>
      <c r="F59" s="7">
        <v>42.065000000000005</v>
      </c>
      <c r="G59" s="7">
        <v>0.11059238070999911</v>
      </c>
      <c r="H59" s="7">
        <f t="shared" si="0"/>
        <v>0.3201361331332393</v>
      </c>
      <c r="I59" s="7">
        <f t="shared" si="1"/>
        <v>3.5826315307577516E-2</v>
      </c>
      <c r="J59" s="7">
        <f t="shared" si="2"/>
        <v>-0.17431572395486938</v>
      </c>
      <c r="K59" s="7">
        <f t="shared" si="3"/>
        <v>-0.27732652751489439</v>
      </c>
      <c r="M59" s="1">
        <v>116</v>
      </c>
      <c r="N59" s="31">
        <v>6.36</v>
      </c>
      <c r="O59" s="1">
        <v>18</v>
      </c>
      <c r="P59" s="31">
        <v>25.76</v>
      </c>
      <c r="Q59" s="30"/>
    </row>
    <row r="60" spans="1:17">
      <c r="A60" s="21">
        <v>42595</v>
      </c>
      <c r="B60" s="29">
        <v>0.70138888888888884</v>
      </c>
      <c r="C60" s="5">
        <v>389.6</v>
      </c>
      <c r="D60" s="6">
        <v>-8.261000000000001</v>
      </c>
      <c r="E60" s="7">
        <v>21.921851227982625</v>
      </c>
      <c r="F60" s="7">
        <v>42.356000000000002</v>
      </c>
      <c r="G60" s="7">
        <v>6.6155227982594766E-2</v>
      </c>
      <c r="H60" s="7">
        <f t="shared" si="0"/>
        <v>0.27951795168876359</v>
      </c>
      <c r="I60" s="7">
        <f t="shared" si="1"/>
        <v>-6.7184443214820533E-3</v>
      </c>
      <c r="J60" s="7">
        <f t="shared" si="2"/>
        <v>-0.21828447615514435</v>
      </c>
      <c r="K60" s="7">
        <f t="shared" si="3"/>
        <v>-0.3219933152892942</v>
      </c>
      <c r="M60" s="1">
        <v>116</v>
      </c>
      <c r="N60" s="31">
        <v>13.95</v>
      </c>
      <c r="O60" s="1">
        <v>18</v>
      </c>
      <c r="P60" s="31">
        <v>52.7</v>
      </c>
      <c r="Q60" s="30"/>
    </row>
    <row r="61" spans="1:17">
      <c r="A61" s="21">
        <v>42595</v>
      </c>
      <c r="B61" s="29">
        <v>0.82638888888888884</v>
      </c>
      <c r="C61" s="5">
        <v>386.12</v>
      </c>
      <c r="D61" s="6">
        <v>-8.2249999999999996</v>
      </c>
      <c r="E61" s="7">
        <v>21.88521447777503</v>
      </c>
      <c r="F61" s="7">
        <v>42.160000000000004</v>
      </c>
      <c r="G61" s="7">
        <v>0.13065447777504247</v>
      </c>
      <c r="H61" s="7">
        <f t="shared" si="0"/>
        <v>0.34070195065215714</v>
      </c>
      <c r="I61" s="7">
        <f t="shared" si="1"/>
        <v>5.5763122042677082E-2</v>
      </c>
      <c r="J61" s="7">
        <f t="shared" si="2"/>
        <v>-0.15484383823390147</v>
      </c>
      <c r="K61" s="7">
        <f t="shared" si="3"/>
        <v>-0.25808254425182753</v>
      </c>
      <c r="M61" s="1">
        <v>116</v>
      </c>
      <c r="N61" s="31">
        <v>19.52</v>
      </c>
      <c r="O61" s="1">
        <v>19</v>
      </c>
      <c r="P61" s="31">
        <v>19.45</v>
      </c>
      <c r="Q61" s="30"/>
    </row>
    <row r="62" spans="1:17">
      <c r="A62" s="21">
        <v>42595</v>
      </c>
      <c r="B62" s="29">
        <v>0.95138888888888884</v>
      </c>
      <c r="C62" s="5">
        <v>386.8</v>
      </c>
      <c r="D62" s="6">
        <v>-8.24</v>
      </c>
      <c r="E62" s="7">
        <v>21.711253462911362</v>
      </c>
      <c r="F62" s="7">
        <v>41.885000000000005</v>
      </c>
      <c r="G62" s="7">
        <v>9.8593462911388485E-2</v>
      </c>
      <c r="H62" s="7">
        <f t="shared" si="0"/>
        <v>0.30662956440466971</v>
      </c>
      <c r="I62" s="7">
        <f t="shared" si="1"/>
        <v>2.3511713759685193E-2</v>
      </c>
      <c r="J62" s="7">
        <f t="shared" si="2"/>
        <v>-0.18574930628226127</v>
      </c>
      <c r="K62" s="7">
        <f t="shared" si="3"/>
        <v>-0.28832823767536908</v>
      </c>
      <c r="M62" s="1">
        <v>116</v>
      </c>
      <c r="N62" s="31">
        <v>52.88</v>
      </c>
      <c r="O62" s="1">
        <v>19</v>
      </c>
      <c r="P62" s="31">
        <v>46.17</v>
      </c>
      <c r="Q62" s="30"/>
    </row>
    <row r="63" spans="1:17">
      <c r="A63" s="21">
        <v>42596</v>
      </c>
      <c r="B63" s="29">
        <v>0</v>
      </c>
      <c r="C63" s="5">
        <v>379.59</v>
      </c>
      <c r="D63" s="6">
        <v>-8.3640000000000008</v>
      </c>
      <c r="E63" s="7">
        <v>21.53090726212681</v>
      </c>
      <c r="F63" s="7">
        <v>41.498000000000005</v>
      </c>
      <c r="G63" s="7">
        <v>0.11793926212679295</v>
      </c>
      <c r="H63" s="7">
        <f t="shared" si="0"/>
        <v>0.32179987252875009</v>
      </c>
      <c r="I63" s="7">
        <f t="shared" si="1"/>
        <v>4.1245448801152662E-2</v>
      </c>
      <c r="J63" s="7">
        <f t="shared" si="2"/>
        <v>-0.16612086438881235</v>
      </c>
      <c r="K63" s="7">
        <f t="shared" si="3"/>
        <v>-0.26777101791330438</v>
      </c>
      <c r="M63" s="1">
        <v>116</v>
      </c>
      <c r="N63" s="31">
        <v>30.309000000000001</v>
      </c>
      <c r="O63" s="1">
        <v>20</v>
      </c>
      <c r="P63" s="31">
        <v>5.0599999999999996</v>
      </c>
      <c r="Q63" s="30"/>
    </row>
    <row r="64" spans="1:17">
      <c r="A64" s="21">
        <v>42866</v>
      </c>
      <c r="B64" s="29">
        <v>0.83680555555555547</v>
      </c>
      <c r="C64" s="5">
        <v>420.93</v>
      </c>
      <c r="D64" s="6">
        <v>-9.1390000000000011</v>
      </c>
      <c r="E64" s="7">
        <v>21.19390949550759</v>
      </c>
      <c r="F64" s="7">
        <v>40.836000000000006</v>
      </c>
      <c r="G64" s="7">
        <v>0.12253349550753967</v>
      </c>
      <c r="H64" s="7">
        <f t="shared" si="0"/>
        <v>0.31993632086409463</v>
      </c>
      <c r="I64" s="7">
        <f t="shared" si="1"/>
        <v>4.3769089732773381E-2</v>
      </c>
      <c r="J64" s="7">
        <f t="shared" si="2"/>
        <v>-0.16035451588603067</v>
      </c>
      <c r="K64" s="7">
        <f t="shared" si="3"/>
        <v>-0.26041510687563729</v>
      </c>
      <c r="M64" s="1">
        <v>119</v>
      </c>
      <c r="N64" s="31">
        <v>26.933</v>
      </c>
      <c r="O64" s="1">
        <v>22</v>
      </c>
      <c r="P64" s="31">
        <v>15.757</v>
      </c>
      <c r="Q64" s="30"/>
    </row>
    <row r="65" spans="1:16">
      <c r="A65" s="21">
        <v>42867</v>
      </c>
      <c r="B65" s="29">
        <v>0.10833333333333334</v>
      </c>
      <c r="C65" s="5">
        <v>418.43</v>
      </c>
      <c r="D65" s="6">
        <v>-9.0449999999999999</v>
      </c>
      <c r="E65" s="7">
        <v>21.497442159006617</v>
      </c>
      <c r="F65" s="7">
        <v>41.45</v>
      </c>
      <c r="G65" s="7">
        <v>0.10924215900662304</v>
      </c>
      <c r="H65" s="7">
        <f t="shared" si="0"/>
        <v>0.31282125872480293</v>
      </c>
      <c r="I65" s="7">
        <f t="shared" si="1"/>
        <v>3.2584845816543861E-2</v>
      </c>
      <c r="J65" s="7">
        <f t="shared" si="2"/>
        <v>-0.17454641589825926</v>
      </c>
      <c r="K65" s="7">
        <f t="shared" si="3"/>
        <v>-0.27608134811139706</v>
      </c>
      <c r="M65" s="1">
        <v>118</v>
      </c>
      <c r="N65" s="31">
        <v>23.05</v>
      </c>
      <c r="O65" s="1">
        <v>21</v>
      </c>
      <c r="P65" s="31">
        <v>42.420999999999999</v>
      </c>
    </row>
    <row r="66" spans="1:16">
      <c r="A66" s="21">
        <v>42867</v>
      </c>
      <c r="B66" s="29">
        <v>0.4236111111111111</v>
      </c>
      <c r="C66" s="5">
        <v>417.07</v>
      </c>
      <c r="D66" s="6">
        <v>-9.4779999999999998</v>
      </c>
      <c r="E66" s="7">
        <v>21.143846814369425</v>
      </c>
      <c r="F66" s="7">
        <v>40.768000000000001</v>
      </c>
      <c r="G66" s="7">
        <v>0.10755881436946879</v>
      </c>
      <c r="H66" s="7">
        <f t="shared" si="0"/>
        <v>0.30462390546974305</v>
      </c>
      <c r="I66" s="7">
        <f t="shared" si="1"/>
        <v>2.8907480543796993E-2</v>
      </c>
      <c r="J66" s="7">
        <f t="shared" si="2"/>
        <v>-0.17488292048842524</v>
      </c>
      <c r="K66" s="7">
        <f t="shared" si="3"/>
        <v>-0.2747801758963746</v>
      </c>
      <c r="M66" s="1">
        <v>117</v>
      </c>
      <c r="N66" s="31">
        <v>12.343</v>
      </c>
      <c r="O66" s="1">
        <v>21</v>
      </c>
      <c r="P66" s="31">
        <v>6.7779999999999996</v>
      </c>
    </row>
    <row r="67" spans="1:16">
      <c r="A67" s="21">
        <v>42867</v>
      </c>
      <c r="B67" s="29">
        <v>0.56597222222222221</v>
      </c>
      <c r="C67" s="5">
        <v>413.75</v>
      </c>
      <c r="D67" s="6">
        <v>-9.0190000000000001</v>
      </c>
      <c r="E67" s="7">
        <v>21.610040615380079</v>
      </c>
      <c r="F67" s="7">
        <v>41.687000000000005</v>
      </c>
      <c r="G67" s="7">
        <v>9.9548615380065542E-2</v>
      </c>
      <c r="H67" s="7">
        <f t="shared" si="0"/>
        <v>0.30563261733825087</v>
      </c>
      <c r="I67" s="7">
        <f t="shared" si="1"/>
        <v>2.3826168463031649E-2</v>
      </c>
      <c r="J67" s="7">
        <f t="shared" si="2"/>
        <v>-0.18446555461865799</v>
      </c>
      <c r="K67" s="7">
        <f t="shared" si="3"/>
        <v>-0.28656934044301252</v>
      </c>
      <c r="M67" s="1">
        <v>116</v>
      </c>
      <c r="N67" s="31">
        <v>46.223999999999997</v>
      </c>
      <c r="O67" s="1">
        <v>20</v>
      </c>
      <c r="P67" s="31">
        <v>48.523000000000003</v>
      </c>
    </row>
    <row r="68" spans="1:16">
      <c r="A68" s="21">
        <v>42867</v>
      </c>
      <c r="B68" s="29">
        <v>0.72916666666666663</v>
      </c>
      <c r="C68" s="5">
        <v>404.89</v>
      </c>
      <c r="D68" s="6">
        <v>-8.7040000000000006</v>
      </c>
      <c r="E68" s="7">
        <v>21.566699306720729</v>
      </c>
      <c r="F68" s="7">
        <v>41.586000000000006</v>
      </c>
      <c r="G68" s="7">
        <v>0.10832330672078072</v>
      </c>
      <c r="H68" s="7">
        <f t="shared" si="0"/>
        <v>0.31324001317666728</v>
      </c>
      <c r="I68" s="7">
        <f t="shared" si="1"/>
        <v>3.2102607677465755E-2</v>
      </c>
      <c r="J68" s="7">
        <f t="shared" si="2"/>
        <v>-0.17569460508281409</v>
      </c>
      <c r="K68" s="7">
        <f t="shared" si="3"/>
        <v>-0.27755598388687375</v>
      </c>
      <c r="M68" s="1">
        <v>116</v>
      </c>
      <c r="N68" s="31">
        <v>55.973999999999997</v>
      </c>
      <c r="O68" s="1">
        <v>20</v>
      </c>
      <c r="P68" s="31">
        <v>43.835999999999999</v>
      </c>
    </row>
    <row r="69" spans="1:16">
      <c r="A69" s="21">
        <v>42867</v>
      </c>
      <c r="B69" s="29">
        <v>0.88888888888888884</v>
      </c>
      <c r="C69" s="5">
        <v>488.04</v>
      </c>
      <c r="D69" s="6">
        <v>-11.208</v>
      </c>
      <c r="E69" s="7">
        <v>20.957935840403287</v>
      </c>
      <c r="F69" s="7">
        <v>40.631</v>
      </c>
      <c r="G69" s="7">
        <v>-7.6601595967566993E-3</v>
      </c>
      <c r="H69" s="7">
        <f t="shared" si="0"/>
        <v>0.19047322595058347</v>
      </c>
      <c r="I69" s="7">
        <f t="shared" si="1"/>
        <v>-8.4334867606539632E-2</v>
      </c>
      <c r="J69" s="7">
        <f t="shared" si="2"/>
        <v>-0.28745389327919924</v>
      </c>
      <c r="K69" s="7">
        <f t="shared" si="3"/>
        <v>-0.38702204311874056</v>
      </c>
      <c r="M69" s="1">
        <v>116</v>
      </c>
      <c r="N69" s="31">
        <v>56.572000000000003</v>
      </c>
      <c r="O69" s="1">
        <v>20</v>
      </c>
      <c r="P69" s="31">
        <v>43.765999999999998</v>
      </c>
    </row>
    <row r="70" spans="1:16">
      <c r="A70" s="21">
        <v>42867</v>
      </c>
      <c r="B70" s="29">
        <v>0.97916666666666663</v>
      </c>
      <c r="C70" s="5">
        <v>410.32</v>
      </c>
      <c r="D70" s="6">
        <v>-8.947000000000001</v>
      </c>
      <c r="E70" s="7">
        <v>21.792094123707749</v>
      </c>
      <c r="F70" s="7">
        <v>42.011000000000003</v>
      </c>
      <c r="G70" s="7">
        <v>0.11441812370773619</v>
      </c>
      <c r="H70" s="7">
        <f t="shared" si="0"/>
        <v>0.32335073238463963</v>
      </c>
      <c r="I70" s="7">
        <f t="shared" si="1"/>
        <v>3.9398483093027181E-2</v>
      </c>
      <c r="J70" s="7">
        <f t="shared" si="2"/>
        <v>-0.17047926638338495</v>
      </c>
      <c r="K70" s="7">
        <f t="shared" si="3"/>
        <v>-0.27336051612672563</v>
      </c>
      <c r="M70" s="1">
        <v>116</v>
      </c>
      <c r="N70" s="31">
        <v>55.685000000000002</v>
      </c>
      <c r="O70" s="1">
        <v>20</v>
      </c>
      <c r="P70" s="31">
        <v>43.762999999999998</v>
      </c>
    </row>
    <row r="71" spans="1:16">
      <c r="A71" s="21">
        <v>42868</v>
      </c>
      <c r="B71" s="29">
        <v>0.41319444444444442</v>
      </c>
      <c r="C71" s="5">
        <v>408.2</v>
      </c>
      <c r="D71" s="6">
        <v>-9.3260000000000005</v>
      </c>
      <c r="E71" s="7">
        <v>21.196126923900493</v>
      </c>
      <c r="F71" s="7">
        <v>40.869</v>
      </c>
      <c r="G71" s="7">
        <v>0.10772292390047156</v>
      </c>
      <c r="H71" s="7">
        <f t="shared" ref="H71:H85" si="4">1000*LN(1+E71/1000)-0.516*1000*LN(1+F71/1000)</f>
        <v>0.30574805956282347</v>
      </c>
      <c r="I71" s="7">
        <f t="shared" ref="I71:I85" si="5">1000*LN(1+E71/1000)-0.5229*1000*LN(1+F71/1000)</f>
        <v>2.936206544633535E-2</v>
      </c>
      <c r="J71" s="7">
        <f t="shared" ref="J71:J85" si="6">1000*LN(1+E71/1000)-0.528*1000*LN(1+F71/1000)</f>
        <v>-0.17492323455281067</v>
      </c>
      <c r="K71" s="7">
        <f t="shared" ref="K71:K85" si="7">1000*LN(1+E71/1000)-0.5305*1000*LN(1+F71/1000)</f>
        <v>-0.27506308749356734</v>
      </c>
      <c r="M71" s="1">
        <v>116</v>
      </c>
      <c r="N71" s="31">
        <v>57.146999999999998</v>
      </c>
      <c r="O71" s="1">
        <v>20</v>
      </c>
      <c r="P71" s="31">
        <v>43.755000000000003</v>
      </c>
    </row>
    <row r="72" spans="1:16">
      <c r="A72" s="21">
        <v>42868</v>
      </c>
      <c r="B72" s="29">
        <v>0.67361111111111116</v>
      </c>
      <c r="C72" s="5">
        <v>404.55</v>
      </c>
      <c r="D72" s="6">
        <v>-8.7560000000000002</v>
      </c>
      <c r="E72" s="7">
        <v>21.57426468523682</v>
      </c>
      <c r="F72" s="7">
        <v>41.628</v>
      </c>
      <c r="G72" s="7">
        <v>9.4216685236819586E-2</v>
      </c>
      <c r="H72" s="7">
        <f t="shared" si="4"/>
        <v>0.29983933677951313</v>
      </c>
      <c r="I72" s="7">
        <f t="shared" si="5"/>
        <v>1.8423707343607987E-2</v>
      </c>
      <c r="J72" s="7">
        <f t="shared" si="6"/>
        <v>-0.18957914919597485</v>
      </c>
      <c r="K72" s="7">
        <f t="shared" si="7"/>
        <v>-0.29154133377420166</v>
      </c>
      <c r="M72" s="1">
        <v>116</v>
      </c>
      <c r="N72" s="31">
        <v>57.223999999999997</v>
      </c>
      <c r="O72" s="1">
        <v>20</v>
      </c>
      <c r="P72" s="31">
        <v>43.793999999999997</v>
      </c>
    </row>
    <row r="73" spans="1:16">
      <c r="A73" s="21">
        <v>42869</v>
      </c>
      <c r="B73" s="29">
        <v>0.50694444444444442</v>
      </c>
      <c r="C73" s="5">
        <v>440.24</v>
      </c>
      <c r="D73" s="6">
        <v>-10.137</v>
      </c>
      <c r="E73" s="7">
        <v>20.94832062183194</v>
      </c>
      <c r="F73" s="7">
        <v>40.449000000000005</v>
      </c>
      <c r="G73" s="7">
        <v>7.6636621831962515E-2</v>
      </c>
      <c r="H73" s="7">
        <f t="shared" si="4"/>
        <v>0.27130847954331472</v>
      </c>
      <c r="I73" s="7">
        <f t="shared" si="5"/>
        <v>-2.292740656510972E-3</v>
      </c>
      <c r="J73" s="7">
        <f t="shared" si="6"/>
        <v>-0.20451972949986441</v>
      </c>
      <c r="K73" s="7">
        <f t="shared" si="7"/>
        <v>-0.30365060638386154</v>
      </c>
      <c r="M73" s="1">
        <v>116</v>
      </c>
      <c r="N73" s="31">
        <v>55.735999999999997</v>
      </c>
      <c r="O73" s="1">
        <v>20</v>
      </c>
      <c r="P73" s="31">
        <v>43.786999999999999</v>
      </c>
    </row>
    <row r="74" spans="1:16">
      <c r="A74" s="21">
        <v>42869</v>
      </c>
      <c r="B74" s="29">
        <v>0.82986111111111116</v>
      </c>
      <c r="C74" s="5">
        <v>427.12</v>
      </c>
      <c r="D74" s="6">
        <v>-9.6720000000000006</v>
      </c>
      <c r="E74" s="7">
        <v>21.257277207240357</v>
      </c>
      <c r="F74" s="7">
        <v>41.019000000000005</v>
      </c>
      <c r="G74" s="7">
        <v>9.1473207240397869E-2</v>
      </c>
      <c r="H74" s="7">
        <f t="shared" si="4"/>
        <v>0.29127171897935611</v>
      </c>
      <c r="I74" s="7">
        <f t="shared" si="5"/>
        <v>1.3891435062657109E-2</v>
      </c>
      <c r="J74" s="7">
        <f t="shared" si="6"/>
        <v>-0.19112877478881884</v>
      </c>
      <c r="K74" s="7">
        <f t="shared" si="7"/>
        <v>-0.29162887765718892</v>
      </c>
      <c r="M74" s="1">
        <v>116</v>
      </c>
      <c r="N74" s="31">
        <v>40.197000000000003</v>
      </c>
      <c r="O74" s="1">
        <v>20</v>
      </c>
      <c r="P74" s="31">
        <v>50.999000000000002</v>
      </c>
    </row>
    <row r="75" spans="1:16">
      <c r="A75" s="21">
        <v>42870</v>
      </c>
      <c r="B75" s="29">
        <v>0.38541666666666669</v>
      </c>
      <c r="C75" s="5">
        <v>403.14</v>
      </c>
      <c r="D75" s="6">
        <v>-8.8010000000000002</v>
      </c>
      <c r="E75" s="7">
        <v>21.388326562965297</v>
      </c>
      <c r="F75" s="7">
        <v>41.331000000000003</v>
      </c>
      <c r="G75" s="7">
        <v>6.1530562965295132E-2</v>
      </c>
      <c r="H75" s="7">
        <f t="shared" si="4"/>
        <v>0.26495977032230655</v>
      </c>
      <c r="I75" s="7">
        <f t="shared" si="5"/>
        <v>-1.4488177547242742E-2</v>
      </c>
      <c r="J75" s="7">
        <f t="shared" si="6"/>
        <v>-0.22103666075517125</v>
      </c>
      <c r="K75" s="7">
        <f t="shared" si="7"/>
        <v>-0.32228591722964595</v>
      </c>
      <c r="M75" s="1">
        <v>116</v>
      </c>
      <c r="N75" s="31">
        <v>39.601999999999997</v>
      </c>
      <c r="O75" s="1">
        <v>20</v>
      </c>
      <c r="P75" s="31">
        <v>50.801000000000002</v>
      </c>
    </row>
    <row r="76" spans="1:16">
      <c r="A76" s="21">
        <v>42870</v>
      </c>
      <c r="B76" s="29">
        <v>0.71111111111111114</v>
      </c>
      <c r="C76" s="5">
        <v>450.01</v>
      </c>
      <c r="D76" s="6">
        <v>-10.495000000000001</v>
      </c>
      <c r="E76" s="7">
        <v>20.772843524902605</v>
      </c>
      <c r="F76" s="7">
        <v>40.083000000000006</v>
      </c>
      <c r="G76" s="7">
        <v>9.0015524902558042E-2</v>
      </c>
      <c r="H76" s="7">
        <f t="shared" si="4"/>
        <v>0.28096301138500834</v>
      </c>
      <c r="I76" s="7">
        <f t="shared" si="5"/>
        <v>9.7894395232493991E-3</v>
      </c>
      <c r="J76" s="7">
        <f t="shared" si="6"/>
        <v>-0.19064320054848594</v>
      </c>
      <c r="K76" s="7">
        <f t="shared" si="7"/>
        <v>-0.28889449470129946</v>
      </c>
      <c r="M76" s="1">
        <v>116</v>
      </c>
      <c r="N76" s="31">
        <v>39.375999999999998</v>
      </c>
      <c r="O76" s="1">
        <v>20</v>
      </c>
      <c r="P76" s="31">
        <v>52.176000000000002</v>
      </c>
    </row>
    <row r="77" spans="1:16">
      <c r="A77" s="21">
        <v>42871</v>
      </c>
      <c r="B77" s="29">
        <v>0.41180555555555554</v>
      </c>
      <c r="C77" s="5">
        <v>402.95</v>
      </c>
      <c r="D77" s="6">
        <v>-8.7690000000000001</v>
      </c>
      <c r="E77" s="7">
        <v>21.726991834114749</v>
      </c>
      <c r="F77" s="7">
        <v>42.669000000000004</v>
      </c>
      <c r="G77" s="7">
        <v>-0.29021216588528631</v>
      </c>
      <c r="H77" s="7">
        <f t="shared" si="4"/>
        <v>-6.6101464059197923E-2</v>
      </c>
      <c r="I77" s="7">
        <f t="shared" si="5"/>
        <v>-0.35440948992157928</v>
      </c>
      <c r="J77" s="7">
        <f t="shared" si="6"/>
        <v>-0.56750672642855804</v>
      </c>
      <c r="K77" s="7">
        <f t="shared" si="7"/>
        <v>-0.67196615608884258</v>
      </c>
      <c r="M77" s="1">
        <v>117</v>
      </c>
      <c r="N77" s="31">
        <v>44.07</v>
      </c>
      <c r="O77" s="1">
        <v>21</v>
      </c>
      <c r="P77" s="31">
        <v>22.94</v>
      </c>
    </row>
    <row r="78" spans="1:16">
      <c r="A78" s="21">
        <v>43051</v>
      </c>
      <c r="B78" s="29">
        <v>0.7104166666666667</v>
      </c>
      <c r="C78" s="5">
        <v>413.72</v>
      </c>
      <c r="D78" s="6">
        <v>-9.593</v>
      </c>
      <c r="E78" s="7">
        <v>19.666774339448523</v>
      </c>
      <c r="F78" s="7">
        <v>37.836000000000006</v>
      </c>
      <c r="G78" s="7">
        <v>0.14339833944853098</v>
      </c>
      <c r="H78" s="7">
        <f t="shared" si="4"/>
        <v>0.31278962159987955</v>
      </c>
      <c r="I78" s="7">
        <f t="shared" si="5"/>
        <v>5.6538966409448221E-2</v>
      </c>
      <c r="J78" s="7">
        <f t="shared" si="6"/>
        <v>-0.13286369177478718</v>
      </c>
      <c r="K78" s="7">
        <f t="shared" si="7"/>
        <v>-0.22570813206117535</v>
      </c>
      <c r="M78" s="1">
        <v>119</v>
      </c>
      <c r="N78" s="31">
        <v>33.048000000000002</v>
      </c>
      <c r="O78" s="1">
        <v>21</v>
      </c>
      <c r="P78" s="31">
        <v>55.844000000000001</v>
      </c>
    </row>
    <row r="79" spans="1:16">
      <c r="A79" s="21">
        <v>43052</v>
      </c>
      <c r="B79" s="29">
        <v>0.65486111111111112</v>
      </c>
      <c r="C79" s="5">
        <v>395.11</v>
      </c>
      <c r="D79" s="6">
        <v>-8.7230000000000008</v>
      </c>
      <c r="E79" s="7">
        <v>20.867219917907185</v>
      </c>
      <c r="F79" s="7">
        <v>40.192</v>
      </c>
      <c r="G79" s="7">
        <v>0.12814791790718161</v>
      </c>
      <c r="H79" s="7">
        <f t="shared" si="4"/>
        <v>0.31934094015248959</v>
      </c>
      <c r="I79" s="7">
        <f t="shared" si="5"/>
        <v>4.7444290812332923E-2</v>
      </c>
      <c r="J79" s="7">
        <f t="shared" si="6"/>
        <v>-0.15352279783039435</v>
      </c>
      <c r="K79" s="7">
        <f t="shared" si="7"/>
        <v>-0.2520360765768288</v>
      </c>
      <c r="M79" s="1">
        <v>117</v>
      </c>
      <c r="N79" s="31">
        <v>11.54</v>
      </c>
      <c r="O79" s="1">
        <v>19</v>
      </c>
      <c r="P79" s="31">
        <v>20.52</v>
      </c>
    </row>
    <row r="80" spans="1:16">
      <c r="A80" s="21">
        <v>43055</v>
      </c>
      <c r="B80" s="29">
        <v>0.65902777777777777</v>
      </c>
      <c r="C80" s="5">
        <v>401.05</v>
      </c>
      <c r="D80" s="6">
        <v>-8.8570000000000011</v>
      </c>
      <c r="E80" s="7">
        <v>20.898282628677435</v>
      </c>
      <c r="F80" s="7">
        <v>40.241</v>
      </c>
      <c r="G80" s="7">
        <v>0.13392662867745031</v>
      </c>
      <c r="H80" s="7">
        <f t="shared" si="4"/>
        <v>0.32546176657272952</v>
      </c>
      <c r="I80" s="7">
        <f t="shared" si="5"/>
        <v>5.3240088740846403E-2</v>
      </c>
      <c r="J80" s="7">
        <f t="shared" si="6"/>
        <v>-0.1479672383522832</v>
      </c>
      <c r="K80" s="7">
        <f t="shared" si="7"/>
        <v>-0.24659828104499582</v>
      </c>
      <c r="M80" s="1">
        <v>115</v>
      </c>
      <c r="N80" s="31">
        <v>56.277999999999999</v>
      </c>
      <c r="O80" s="1">
        <v>17</v>
      </c>
      <c r="P80" s="31">
        <v>55.39</v>
      </c>
    </row>
    <row r="81" spans="1:21">
      <c r="A81" s="21">
        <v>43055</v>
      </c>
      <c r="B81" s="29">
        <v>0.94166666666666676</v>
      </c>
      <c r="C81" s="5">
        <v>402.07</v>
      </c>
      <c r="D81" s="6">
        <v>-8.8570000000000011</v>
      </c>
      <c r="E81" s="7">
        <v>20.711466267147259</v>
      </c>
      <c r="F81" s="7">
        <v>39.898000000000003</v>
      </c>
      <c r="G81" s="7">
        <v>0.12409826714726435</v>
      </c>
      <c r="H81" s="7">
        <f t="shared" si="4"/>
        <v>0.31262228027583561</v>
      </c>
      <c r="I81" s="7">
        <f t="shared" si="5"/>
        <v>4.267612347543448E-2</v>
      </c>
      <c r="J81" s="7">
        <f t="shared" si="6"/>
        <v>-0.15684929676834614</v>
      </c>
      <c r="K81" s="7">
        <f t="shared" si="7"/>
        <v>-0.25465587531921585</v>
      </c>
      <c r="M81" s="1">
        <v>116</v>
      </c>
      <c r="N81" s="31">
        <v>3.98</v>
      </c>
      <c r="O81" s="1">
        <v>18</v>
      </c>
      <c r="P81" s="31">
        <v>10.1</v>
      </c>
    </row>
    <row r="82" spans="1:21">
      <c r="A82" s="21">
        <v>43056</v>
      </c>
      <c r="B82" s="29">
        <v>0.37777777777777777</v>
      </c>
      <c r="C82" s="5">
        <v>406.2</v>
      </c>
      <c r="D82" s="6">
        <v>-9.0419999999999998</v>
      </c>
      <c r="E82" s="7">
        <v>20.508834000755094</v>
      </c>
      <c r="F82" s="7">
        <v>39.567</v>
      </c>
      <c r="G82" s="7">
        <v>9.2262000755141571E-2</v>
      </c>
      <c r="H82" s="7">
        <f t="shared" si="4"/>
        <v>0.27835113543778078</v>
      </c>
      <c r="I82" s="7">
        <f t="shared" si="5"/>
        <v>1.0601601344937706E-2</v>
      </c>
      <c r="J82" s="7">
        <f t="shared" si="6"/>
        <v>-0.18730022820194847</v>
      </c>
      <c r="K82" s="7">
        <f t="shared" si="7"/>
        <v>-0.28431092896022392</v>
      </c>
      <c r="M82" s="1">
        <v>116</v>
      </c>
      <c r="N82" s="31">
        <v>24.141999999999999</v>
      </c>
      <c r="O82" s="1">
        <v>19</v>
      </c>
      <c r="P82" s="31">
        <v>41.26</v>
      </c>
    </row>
    <row r="83" spans="1:21">
      <c r="A83" s="21">
        <v>43056</v>
      </c>
      <c r="B83" s="29">
        <v>0.79375000000000007</v>
      </c>
      <c r="C83" s="5">
        <v>398.57</v>
      </c>
      <c r="D83" s="6">
        <v>-8.7700000000000014</v>
      </c>
      <c r="E83" s="7">
        <v>20.438084826434057</v>
      </c>
      <c r="F83" s="7">
        <v>39.395000000000003</v>
      </c>
      <c r="G83" s="7">
        <v>0.11026482643402247</v>
      </c>
      <c r="H83" s="7">
        <f t="shared" si="4"/>
        <v>0.29440245117298858</v>
      </c>
      <c r="I83" s="7">
        <f t="shared" si="5"/>
        <v>2.7794640692896166E-2</v>
      </c>
      <c r="J83" s="7">
        <f t="shared" si="6"/>
        <v>-0.16926330618369079</v>
      </c>
      <c r="K83" s="7">
        <f t="shared" si="7"/>
        <v>-0.2658603389663341</v>
      </c>
      <c r="M83" s="1">
        <v>116</v>
      </c>
      <c r="N83" s="31">
        <v>40.203000000000003</v>
      </c>
      <c r="O83" s="1">
        <v>20</v>
      </c>
      <c r="P83" s="31">
        <v>51.436999999999998</v>
      </c>
    </row>
    <row r="84" spans="1:21">
      <c r="A84" s="21">
        <v>43057</v>
      </c>
      <c r="B84" s="29">
        <v>0.48125000000000001</v>
      </c>
      <c r="C84" s="5" t="s">
        <v>3</v>
      </c>
      <c r="D84" s="6">
        <v>-8.6590000000000007</v>
      </c>
      <c r="E84" s="7">
        <v>20.279408881350935</v>
      </c>
      <c r="F84" s="7">
        <v>39.160000000000004</v>
      </c>
      <c r="G84" s="7">
        <v>7.284888135089318E-2</v>
      </c>
      <c r="H84" s="7">
        <f t="shared" si="4"/>
        <v>0.25556970497693143</v>
      </c>
      <c r="I84" s="7">
        <f t="shared" si="5"/>
        <v>-9.4778869793188392E-3</v>
      </c>
      <c r="J84" s="7">
        <f t="shared" si="6"/>
        <v>-0.20538262886002912</v>
      </c>
      <c r="K84" s="7">
        <f t="shared" si="7"/>
        <v>-0.30141436507606301</v>
      </c>
      <c r="M84" s="1">
        <v>116</v>
      </c>
      <c r="N84" s="31">
        <v>39.197000000000003</v>
      </c>
      <c r="O84" s="1">
        <v>20</v>
      </c>
      <c r="P84" s="31">
        <v>50.712000000000003</v>
      </c>
    </row>
    <row r="85" spans="1:21">
      <c r="A85" s="21">
        <v>43057</v>
      </c>
      <c r="B85" s="29">
        <v>0.67499999999999993</v>
      </c>
      <c r="C85" s="5" t="s">
        <v>3</v>
      </c>
      <c r="D85" s="6">
        <v>-9.6950000000000003</v>
      </c>
      <c r="E85" s="7">
        <v>20.288115311143827</v>
      </c>
      <c r="F85" s="7">
        <v>39.172000000000004</v>
      </c>
      <c r="G85" s="7">
        <v>7.5363311143835432E-2</v>
      </c>
      <c r="H85" s="7">
        <f t="shared" si="4"/>
        <v>0.25814442198815968</v>
      </c>
      <c r="I85" s="7">
        <f t="shared" si="5"/>
        <v>-6.9828492493613226E-3</v>
      </c>
      <c r="J85" s="7">
        <f t="shared" si="6"/>
        <v>-0.20294648451187669</v>
      </c>
      <c r="K85" s="7">
        <f t="shared" si="7"/>
        <v>-0.29900709003272041</v>
      </c>
      <c r="M85" s="1">
        <v>116</v>
      </c>
      <c r="N85" s="31">
        <v>39.603000000000002</v>
      </c>
      <c r="O85" s="1">
        <v>20</v>
      </c>
      <c r="P85" s="31">
        <v>51.487000000000002</v>
      </c>
    </row>
    <row r="86" spans="1:21">
      <c r="A86" s="32" t="s">
        <v>14</v>
      </c>
      <c r="B86" s="1"/>
      <c r="C86" s="5">
        <f t="shared" ref="C86:K86" si="8">AVERAGE(C6:C85)</f>
        <v>401.72258620689649</v>
      </c>
      <c r="D86" s="6">
        <f t="shared" si="8"/>
        <v>-8.7899124999999998</v>
      </c>
      <c r="E86" s="7">
        <f t="shared" si="8"/>
        <v>21.42722226791118</v>
      </c>
      <c r="F86" s="7">
        <f t="shared" si="8"/>
        <v>41.325499999999991</v>
      </c>
      <c r="G86" s="7">
        <f t="shared" si="8"/>
        <v>0.10326426791116643</v>
      </c>
      <c r="H86" s="7">
        <f t="shared" si="8"/>
        <v>0.30584495750094803</v>
      </c>
      <c r="I86" s="7">
        <f t="shared" si="8"/>
        <v>2.6435743804225219E-2</v>
      </c>
      <c r="J86" s="7">
        <f t="shared" si="8"/>
        <v>-0.18008410979770167</v>
      </c>
      <c r="K86" s="7">
        <f t="shared" si="8"/>
        <v>-0.28131933215158733</v>
      </c>
    </row>
    <row r="87" spans="1:21">
      <c r="A87" s="32" t="s">
        <v>15</v>
      </c>
      <c r="B87" s="1"/>
      <c r="C87" s="5">
        <f t="shared" ref="C87:K87" si="9">STDEV(C6:C85)</f>
        <v>17.031478344456808</v>
      </c>
      <c r="D87" s="6">
        <f t="shared" si="9"/>
        <v>0.5458059467313835</v>
      </c>
      <c r="E87" s="7">
        <f t="shared" si="9"/>
        <v>0.44067761836867098</v>
      </c>
      <c r="F87" s="7">
        <f t="shared" si="9"/>
        <v>0.85346890075559401</v>
      </c>
      <c r="G87" s="7">
        <f t="shared" si="9"/>
        <v>5.2990638992259004E-2</v>
      </c>
      <c r="H87" s="7">
        <f t="shared" si="9"/>
        <v>5.2039608782529376E-2</v>
      </c>
      <c r="I87" s="7">
        <f t="shared" si="9"/>
        <v>5.1771492412353126E-2</v>
      </c>
      <c r="J87" s="7">
        <f t="shared" si="9"/>
        <v>5.1969931614375534E-2</v>
      </c>
      <c r="K87" s="7">
        <f t="shared" si="9"/>
        <v>5.218949361255789E-2</v>
      </c>
    </row>
    <row r="88" spans="1:21">
      <c r="A88" s="15"/>
      <c r="C88" s="9"/>
      <c r="D88" s="10"/>
      <c r="E88" s="11"/>
      <c r="F88" s="10"/>
      <c r="G88" s="11"/>
      <c r="H88" s="11"/>
      <c r="I88" s="11"/>
      <c r="J88" s="11"/>
      <c r="K88" s="11"/>
    </row>
    <row r="89" spans="1:21">
      <c r="C89" s="9"/>
      <c r="D89" s="10"/>
      <c r="E89" s="11"/>
      <c r="F89" s="10"/>
      <c r="G89" s="11"/>
      <c r="H89" s="11"/>
      <c r="I89" s="11"/>
      <c r="J89" s="11"/>
      <c r="K89" s="11"/>
      <c r="M89"/>
      <c r="N89"/>
      <c r="O89"/>
      <c r="P89"/>
    </row>
    <row r="90" spans="1:21">
      <c r="A90" s="46" t="s">
        <v>10</v>
      </c>
      <c r="B90" s="47"/>
      <c r="C90" s="47"/>
      <c r="D90" s="47"/>
      <c r="E90" s="47"/>
      <c r="F90" s="47"/>
      <c r="G90" s="47"/>
      <c r="H90" s="47"/>
      <c r="I90" s="47"/>
      <c r="J90" s="47"/>
      <c r="K90" s="48"/>
    </row>
    <row r="91" spans="1:21">
      <c r="A91" s="21">
        <v>42350</v>
      </c>
      <c r="B91" s="12" t="s">
        <v>7</v>
      </c>
      <c r="C91" s="23">
        <v>405.62813218122682</v>
      </c>
      <c r="D91" s="22">
        <v>-8.729000000000001</v>
      </c>
      <c r="E91" s="33">
        <v>21.31810596323902</v>
      </c>
      <c r="F91" s="33">
        <v>41.089000000000006</v>
      </c>
      <c r="G91" s="18">
        <v>0.1161819632390575</v>
      </c>
      <c r="H91" s="7">
        <f t="shared" ref="H91:H104" si="10">1000*LN(1+E91/1000)-0.516*1000*LN(1+F91/1000)</f>
        <v>0.31613695555528309</v>
      </c>
      <c r="I91" s="7">
        <f t="shared" ref="I91" si="11">1000*LN(1+E91/1000)-0.5229*1000*LN(1+F91/1000)</f>
        <v>3.8292718759883826E-2</v>
      </c>
      <c r="J91" s="7">
        <f t="shared" ref="J91" si="12">1000*LN(1+E91/1000)-0.528*1000*LN(1+F91/1000)</f>
        <v>-0.16707041278453971</v>
      </c>
      <c r="K91" s="7">
        <f t="shared" ref="K91" si="13">1000*LN(1+E91/1000)-0.5305*1000*LN(1+F91/1000)</f>
        <v>-0.2677386145220062</v>
      </c>
      <c r="L91" s="38"/>
      <c r="N91" s="38"/>
      <c r="O91" s="38"/>
      <c r="P91" s="38"/>
      <c r="Q91" s="38"/>
      <c r="R91" s="38"/>
      <c r="S91" s="38"/>
      <c r="T91" s="38"/>
      <c r="U91" s="38"/>
    </row>
    <row r="92" spans="1:21">
      <c r="A92" s="21">
        <v>42357</v>
      </c>
      <c r="B92" s="12" t="s">
        <v>7</v>
      </c>
      <c r="C92" s="23">
        <v>408.78762210987145</v>
      </c>
      <c r="D92" s="22">
        <v>-8.6319999999999997</v>
      </c>
      <c r="E92" s="33">
        <v>21.541520169957362</v>
      </c>
      <c r="F92" s="33">
        <v>41.528000000000006</v>
      </c>
      <c r="G92" s="18">
        <v>0.11307216995735914</v>
      </c>
      <c r="H92" s="7">
        <f t="shared" si="10"/>
        <v>0.31732604450137103</v>
      </c>
      <c r="I92" s="7">
        <f t="shared" ref="I92:I104" si="14">1000*LN(1+E92/1000)-0.5229*1000*LN(1+F92/1000)</f>
        <v>3.6572871454261247E-2</v>
      </c>
      <c r="J92" s="7">
        <f t="shared" ref="J92:J104" si="15">1000*LN(1+E92/1000)-0.528*1000*LN(1+F92/1000)</f>
        <v>-0.17094034340664521</v>
      </c>
      <c r="K92" s="7">
        <f t="shared" ref="K92:K104" si="16">1000*LN(1+E92/1000)-0.5305*1000*LN(1+F92/1000)</f>
        <v>-0.272662507554152</v>
      </c>
    </row>
    <row r="93" spans="1:21">
      <c r="A93" s="21">
        <v>42364</v>
      </c>
      <c r="B93" s="12" t="s">
        <v>7</v>
      </c>
      <c r="C93" s="23">
        <v>408.23264271813559</v>
      </c>
      <c r="D93" s="22">
        <v>-8.9359999999999999</v>
      </c>
      <c r="E93" s="33">
        <v>21.218269050937266</v>
      </c>
      <c r="F93" s="33">
        <v>40.900000000000006</v>
      </c>
      <c r="G93" s="18">
        <v>0.11386905093729993</v>
      </c>
      <c r="H93" s="7">
        <f t="shared" si="10"/>
        <v>0.31206266634347557</v>
      </c>
      <c r="I93" s="7">
        <f t="shared" si="14"/>
        <v>3.5471173922406507E-2</v>
      </c>
      <c r="J93" s="7">
        <f t="shared" si="15"/>
        <v>-0.16896601612794981</v>
      </c>
      <c r="K93" s="7">
        <f t="shared" si="16"/>
        <v>-0.26918032497616551</v>
      </c>
    </row>
    <row r="94" spans="1:21">
      <c r="A94" s="24">
        <v>42378</v>
      </c>
      <c r="B94" s="12" t="s">
        <v>7</v>
      </c>
      <c r="C94" s="25">
        <v>415.02835821299675</v>
      </c>
      <c r="D94" s="26">
        <v>-9.1110000000000007</v>
      </c>
      <c r="E94" s="34">
        <v>21.239053895421911</v>
      </c>
      <c r="F94" s="34">
        <v>40.911000000000001</v>
      </c>
      <c r="G94" s="18">
        <v>0.12897789542195426</v>
      </c>
      <c r="H94" s="7">
        <f t="shared" si="10"/>
        <v>0.32696250393055948</v>
      </c>
      <c r="I94" s="7">
        <f t="shared" si="14"/>
        <v>5.0298094227372303E-2</v>
      </c>
      <c r="J94" s="7">
        <f t="shared" si="15"/>
        <v>-0.15419299120542007</v>
      </c>
      <c r="K94" s="7">
        <f t="shared" si="16"/>
        <v>-0.25443371935874737</v>
      </c>
      <c r="L94" s="38"/>
      <c r="N94" s="38"/>
      <c r="O94" s="38"/>
      <c r="P94" s="38"/>
      <c r="Q94" s="38"/>
      <c r="R94" s="38"/>
      <c r="S94" s="38"/>
      <c r="T94" s="38"/>
      <c r="U94" s="38"/>
    </row>
    <row r="95" spans="1:21">
      <c r="A95" s="24">
        <v>42385</v>
      </c>
      <c r="B95" s="12" t="s">
        <v>7</v>
      </c>
      <c r="C95" s="25">
        <v>421.57290846282814</v>
      </c>
      <c r="D95" s="26">
        <v>-9.3320000000000007</v>
      </c>
      <c r="E95" s="34">
        <v>21.293535412695299</v>
      </c>
      <c r="F95" s="34">
        <v>41.077000000000005</v>
      </c>
      <c r="G95" s="18">
        <v>9.7803412695284919E-2</v>
      </c>
      <c r="H95" s="7">
        <f t="shared" si="10"/>
        <v>0.29802663251397377</v>
      </c>
      <c r="I95" s="7">
        <f t="shared" si="14"/>
        <v>2.0261928282263142E-2</v>
      </c>
      <c r="J95" s="7">
        <f t="shared" si="15"/>
        <v>-0.18504241832378554</v>
      </c>
      <c r="K95" s="7">
        <f t="shared" si="16"/>
        <v>-0.28568180391498643</v>
      </c>
    </row>
    <row r="96" spans="1:21">
      <c r="A96" s="24">
        <v>42392</v>
      </c>
      <c r="B96" s="12" t="s">
        <v>7</v>
      </c>
      <c r="C96" s="27">
        <v>408.70462997754481</v>
      </c>
      <c r="D96" s="26">
        <v>-8.8879999999999999</v>
      </c>
      <c r="E96" s="34">
        <v>21.565231403886553</v>
      </c>
      <c r="F96" s="34">
        <v>41.536000000000001</v>
      </c>
      <c r="G96" s="18">
        <v>0.13265540388654529</v>
      </c>
      <c r="H96" s="7">
        <f t="shared" si="10"/>
        <v>0.3365736115139164</v>
      </c>
      <c r="I96" s="7">
        <f t="shared" si="14"/>
        <v>5.5767439615117098E-2</v>
      </c>
      <c r="J96" s="7">
        <f t="shared" si="15"/>
        <v>-0.15178494831008749</v>
      </c>
      <c r="K96" s="7">
        <f t="shared" si="16"/>
        <v>-0.25352631494008904</v>
      </c>
    </row>
    <row r="97" spans="1:21">
      <c r="A97" s="24">
        <v>42399</v>
      </c>
      <c r="B97" s="12" t="s">
        <v>7</v>
      </c>
      <c r="C97" s="25">
        <v>402.91797050118834</v>
      </c>
      <c r="D97" s="26">
        <v>-8.57</v>
      </c>
      <c r="E97" s="34">
        <v>21.693329625132485</v>
      </c>
      <c r="F97" s="34">
        <v>41.855000000000004</v>
      </c>
      <c r="G97" s="18">
        <v>9.6149625132497363E-2</v>
      </c>
      <c r="H97" s="7">
        <f t="shared" si="10"/>
        <v>0.30394435209654702</v>
      </c>
      <c r="I97" s="7">
        <f t="shared" si="14"/>
        <v>2.1025182669003328E-2</v>
      </c>
      <c r="J97" s="7">
        <f t="shared" si="15"/>
        <v>-0.18808898603831281</v>
      </c>
      <c r="K97" s="7">
        <f t="shared" si="16"/>
        <v>-0.29059593148307172</v>
      </c>
    </row>
    <row r="98" spans="1:21">
      <c r="A98" s="24">
        <v>42413</v>
      </c>
      <c r="B98" s="12" t="s">
        <v>7</v>
      </c>
      <c r="C98" s="25">
        <v>442.16649229246633</v>
      </c>
      <c r="D98" s="26">
        <v>-10.51</v>
      </c>
      <c r="E98" s="34">
        <v>21.328318264843826</v>
      </c>
      <c r="F98" s="34">
        <v>41.126000000000005</v>
      </c>
      <c r="G98" s="18">
        <v>0.10730226484382754</v>
      </c>
      <c r="H98" s="7">
        <f t="shared" si="10"/>
        <v>0.30779788053801482</v>
      </c>
      <c r="I98" s="7">
        <f t="shared" si="14"/>
        <v>2.9708424108690679E-2</v>
      </c>
      <c r="J98" s="7">
        <f t="shared" si="15"/>
        <v>-0.17583595673037777</v>
      </c>
      <c r="K98" s="7">
        <f t="shared" si="16"/>
        <v>-0.27659300616129201</v>
      </c>
      <c r="L98" s="38"/>
      <c r="N98" s="38"/>
      <c r="O98" s="38"/>
      <c r="P98" s="38"/>
      <c r="Q98" s="38"/>
      <c r="R98" s="38"/>
      <c r="S98" s="38"/>
      <c r="T98" s="38"/>
      <c r="U98" s="38"/>
    </row>
    <row r="99" spans="1:21">
      <c r="A99" s="24">
        <v>42420</v>
      </c>
      <c r="B99" s="12" t="s">
        <v>7</v>
      </c>
      <c r="C99" s="25">
        <v>418.38975145619321</v>
      </c>
      <c r="D99" s="26">
        <v>-9.3109999999999999</v>
      </c>
      <c r="E99" s="34">
        <v>21.507743183159178</v>
      </c>
      <c r="F99" s="34">
        <v>41.443000000000005</v>
      </c>
      <c r="G99" s="18">
        <v>0.12315518315911689</v>
      </c>
      <c r="H99" s="7">
        <f t="shared" si="10"/>
        <v>0.32637369974109731</v>
      </c>
      <c r="I99" s="7">
        <f t="shared" si="14"/>
        <v>4.6183664635250921E-2</v>
      </c>
      <c r="J99" s="7">
        <f t="shared" si="15"/>
        <v>-0.16091331783428942</v>
      </c>
      <c r="K99" s="7">
        <f t="shared" si="16"/>
        <v>-0.26243144649582817</v>
      </c>
    </row>
    <row r="100" spans="1:21">
      <c r="A100" s="24">
        <v>42434</v>
      </c>
      <c r="B100" s="12" t="s">
        <v>7</v>
      </c>
      <c r="C100" s="25">
        <v>408.34440082966648</v>
      </c>
      <c r="D100" s="26">
        <v>-8.9009999999999998</v>
      </c>
      <c r="E100" s="34">
        <v>21.691798285059072</v>
      </c>
      <c r="F100" s="34">
        <v>41.767000000000003</v>
      </c>
      <c r="G100" s="18">
        <v>0.14002628505901527</v>
      </c>
      <c r="H100" s="7">
        <f t="shared" si="10"/>
        <v>0.346031166216207</v>
      </c>
      <c r="I100" s="7">
        <f t="shared" si="14"/>
        <v>6.3694828031913175E-2</v>
      </c>
      <c r="J100" s="7">
        <f t="shared" si="15"/>
        <v>-0.14498855236517372</v>
      </c>
      <c r="K100" s="7">
        <f t="shared" si="16"/>
        <v>-0.24728432706962877</v>
      </c>
      <c r="L100" s="38"/>
      <c r="N100" s="38"/>
      <c r="O100" s="38"/>
      <c r="P100" s="38"/>
      <c r="Q100" s="38"/>
      <c r="R100" s="38"/>
      <c r="S100" s="38"/>
      <c r="T100" s="38"/>
      <c r="U100" s="38"/>
    </row>
    <row r="101" spans="1:21">
      <c r="A101" s="24">
        <v>42441</v>
      </c>
      <c r="B101" s="12" t="s">
        <v>7</v>
      </c>
      <c r="C101" s="25">
        <v>414.03599920435175</v>
      </c>
      <c r="D101" s="26">
        <v>-8.8870000000000005</v>
      </c>
      <c r="E101" s="34">
        <v>21.555779939077759</v>
      </c>
      <c r="F101" s="34">
        <v>41.479000000000006</v>
      </c>
      <c r="G101" s="18">
        <v>0.15261593907773729</v>
      </c>
      <c r="H101" s="7">
        <f t="shared" si="10"/>
        <v>0.35556145928320504</v>
      </c>
      <c r="I101" s="7">
        <f t="shared" si="14"/>
        <v>7.5132913085706576E-2</v>
      </c>
      <c r="J101" s="7">
        <f t="shared" si="15"/>
        <v>-0.13214036019071074</v>
      </c>
      <c r="K101" s="7">
        <f t="shared" si="16"/>
        <v>-0.23374490591444186</v>
      </c>
    </row>
    <row r="102" spans="1:21">
      <c r="A102" s="24">
        <v>42441</v>
      </c>
      <c r="B102" s="12" t="s">
        <v>7</v>
      </c>
      <c r="C102" s="25">
        <v>414.03599920435175</v>
      </c>
      <c r="D102" s="26">
        <v>-8.8710000000000004</v>
      </c>
      <c r="E102" s="34">
        <v>21.575063086532566</v>
      </c>
      <c r="F102" s="34">
        <v>41.549000000000007</v>
      </c>
      <c r="G102" s="18">
        <v>0.13577908653253701</v>
      </c>
      <c r="H102" s="7">
        <f t="shared" si="10"/>
        <v>0.33975725342841301</v>
      </c>
      <c r="I102" s="7">
        <f t="shared" si="14"/>
        <v>5.886495926383617E-2</v>
      </c>
      <c r="J102" s="7">
        <f t="shared" si="15"/>
        <v>-0.14875108424911332</v>
      </c>
      <c r="K102" s="7">
        <f t="shared" si="16"/>
        <v>-0.25052365459859871</v>
      </c>
    </row>
    <row r="103" spans="1:21">
      <c r="A103" s="24">
        <v>42448</v>
      </c>
      <c r="B103" s="12" t="s">
        <v>7</v>
      </c>
      <c r="C103" s="25">
        <v>412.43632285663801</v>
      </c>
      <c r="D103" s="26">
        <v>-8.9410000000000007</v>
      </c>
      <c r="E103" s="34">
        <v>21.85336264089921</v>
      </c>
      <c r="F103" s="34">
        <v>42.173000000000002</v>
      </c>
      <c r="G103" s="18">
        <v>9.2094640899201607E-2</v>
      </c>
      <c r="H103" s="7">
        <f t="shared" si="10"/>
        <v>0.30309519169501442</v>
      </c>
      <c r="I103" s="7">
        <f t="shared" si="14"/>
        <v>1.8070292385694131E-2</v>
      </c>
      <c r="J103" s="7">
        <f t="shared" si="15"/>
        <v>-0.19260028536467644</v>
      </c>
      <c r="K103" s="7">
        <f t="shared" si="16"/>
        <v>-0.29587017641877722</v>
      </c>
    </row>
    <row r="104" spans="1:21">
      <c r="A104" s="24">
        <v>42455</v>
      </c>
      <c r="B104" s="12" t="s">
        <v>7</v>
      </c>
      <c r="C104" s="25">
        <v>411.46010405546258</v>
      </c>
      <c r="D104" s="26">
        <v>-8.7670000000000012</v>
      </c>
      <c r="E104" s="34">
        <v>21.873526186479975</v>
      </c>
      <c r="F104" s="34">
        <v>42.213000000000001</v>
      </c>
      <c r="G104" s="18">
        <v>9.1618186479944796E-2</v>
      </c>
      <c r="H104" s="7">
        <f t="shared" si="10"/>
        <v>0.30302293164075778</v>
      </c>
      <c r="I104" s="7">
        <f t="shared" si="14"/>
        <v>1.7733206142779068E-2</v>
      </c>
      <c r="J104" s="7">
        <f t="shared" si="15"/>
        <v>-0.19313311270354916</v>
      </c>
      <c r="K104" s="7">
        <f t="shared" si="16"/>
        <v>-0.29649895527528258</v>
      </c>
    </row>
    <row r="105" spans="1:21">
      <c r="A105" s="32" t="s">
        <v>14</v>
      </c>
      <c r="B105" s="1"/>
      <c r="C105" s="19">
        <v>409.07544868824385</v>
      </c>
      <c r="D105" s="41">
        <v>-8.9479428571428556</v>
      </c>
      <c r="E105" s="40">
        <v>21.408135142907273</v>
      </c>
      <c r="F105" s="40">
        <v>41.307171428571436</v>
      </c>
      <c r="G105" s="20">
        <v>9.3634685764416151E-2</v>
      </c>
      <c r="H105" s="7">
        <f>AVERAGE(H91:H104)</f>
        <v>0.32090516778555972</v>
      </c>
      <c r="I105" s="7">
        <f>AVERAGE(I91:I104)</f>
        <v>4.0505549756012726E-2</v>
      </c>
      <c r="J105" s="7">
        <f>AVERAGE(J91:J104)</f>
        <v>-0.16674634183104509</v>
      </c>
      <c r="K105" s="7">
        <f>AVERAGE(K91:K104)</f>
        <v>-0.26834040633450484</v>
      </c>
    </row>
    <row r="106" spans="1:21">
      <c r="A106" s="32" t="s">
        <v>15</v>
      </c>
      <c r="B106" s="1"/>
      <c r="C106" s="19">
        <v>8.6830978950916204</v>
      </c>
      <c r="D106" s="41">
        <v>0.47026206353836508</v>
      </c>
      <c r="E106" s="40">
        <v>0.28469474092771346</v>
      </c>
      <c r="F106" s="40">
        <v>0.52510405051336861</v>
      </c>
      <c r="G106" s="20">
        <v>3.2298236579101927E-2</v>
      </c>
      <c r="H106" s="7">
        <f>STDEV(H91:H104)</f>
        <v>1.8045828001500206E-2</v>
      </c>
      <c r="I106" s="7">
        <f>STDEV(I91:I104)</f>
        <v>1.8414918271975146E-2</v>
      </c>
      <c r="J106" s="7">
        <f>STDEV(J91:J104)</f>
        <v>1.8954285925806679E-2</v>
      </c>
      <c r="K106" s="7">
        <f>STDEV(K91:K104)</f>
        <v>1.9295457789915219E-2</v>
      </c>
    </row>
    <row r="109" spans="1:21">
      <c r="A109" s="46" t="s">
        <v>9</v>
      </c>
      <c r="B109" s="47"/>
      <c r="C109" s="47"/>
      <c r="D109" s="47"/>
      <c r="E109" s="47"/>
      <c r="F109" s="47"/>
      <c r="G109" s="47"/>
      <c r="H109" s="47"/>
      <c r="I109" s="47"/>
      <c r="J109" s="47"/>
      <c r="K109" s="48"/>
    </row>
    <row r="110" spans="1:21">
      <c r="A110" s="24">
        <v>41213</v>
      </c>
      <c r="B110" s="1" t="s">
        <v>8</v>
      </c>
      <c r="C110" s="13">
        <v>397</v>
      </c>
      <c r="D110" s="42">
        <v>-8.6634438165187326</v>
      </c>
      <c r="E110" s="14">
        <v>21.376075927171492</v>
      </c>
      <c r="F110" s="14">
        <v>41.289147966501183</v>
      </c>
      <c r="G110" s="16">
        <v>7.0875576456881362E-2</v>
      </c>
      <c r="H110" s="7">
        <f t="shared" ref="H110:H138" si="17">1000*LN(1+E110/1000)-0.516*1000*LN(1+F110/1000)</f>
        <v>0.27370451922058336</v>
      </c>
      <c r="I110" s="7">
        <f t="shared" ref="I110" si="18">1000*LN(1+E110/1000)-0.5229*1000*LN(1+F110/1000)</f>
        <v>-5.4661058434035681E-3</v>
      </c>
      <c r="J110" s="7">
        <f t="shared" ref="J110" si="19">1000*LN(1+E110/1000)-0.528*1000*LN(1+F110/1000)</f>
        <v>-0.21180961132547793</v>
      </c>
      <c r="K110" s="7">
        <f t="shared" ref="K110" si="20">1000*LN(1+E110/1000)-0.5305*1000*LN(1+F110/1000)</f>
        <v>-0.31295838852257418</v>
      </c>
    </row>
    <row r="111" spans="1:21">
      <c r="A111" s="24">
        <v>41234</v>
      </c>
      <c r="B111" s="1" t="s">
        <v>8</v>
      </c>
      <c r="C111" s="13">
        <v>406</v>
      </c>
      <c r="D111" s="42">
        <v>-9.1639604849449761</v>
      </c>
      <c r="E111" s="14">
        <v>21.419654218652553</v>
      </c>
      <c r="F111" s="14">
        <v>41.371332187238764</v>
      </c>
      <c r="G111" s="16">
        <v>7.2046810037349474E-2</v>
      </c>
      <c r="H111" s="7">
        <f t="shared" si="17"/>
        <v>0.27564593523613468</v>
      </c>
      <c r="I111" s="7">
        <f t="shared" ref="I111:I138" si="21">1000*LN(1+E111/1000)-0.5229*1000*LN(1+F111/1000)</f>
        <v>-4.0692539839284336E-3</v>
      </c>
      <c r="J111" s="7">
        <f t="shared" ref="J111:J138" si="22">1000*LN(1+E111/1000)-0.528*1000*LN(1+F111/1000)</f>
        <v>-0.21081526340745071</v>
      </c>
      <c r="K111" s="7">
        <f t="shared" ref="K111:K138" si="23">1000*LN(1+E111/1000)-0.5305*1000*LN(1+F111/1000)</f>
        <v>-0.31216134645820048</v>
      </c>
    </row>
    <row r="112" spans="1:21">
      <c r="A112" s="24">
        <v>41260</v>
      </c>
      <c r="B112" s="1" t="s">
        <v>8</v>
      </c>
      <c r="C112" s="13">
        <v>402</v>
      </c>
      <c r="D112" s="42">
        <v>-9.0930228123373009</v>
      </c>
      <c r="E112" s="14">
        <v>21.414143850779777</v>
      </c>
      <c r="F112" s="14">
        <v>41.34913730642409</v>
      </c>
      <c r="G112" s="16">
        <v>7.7989000664945962E-2</v>
      </c>
      <c r="H112" s="7">
        <f t="shared" si="17"/>
        <v>0.28124879923972301</v>
      </c>
      <c r="I112" s="7">
        <f t="shared" si="21"/>
        <v>1.6806721721387419E-3</v>
      </c>
      <c r="J112" s="7">
        <f t="shared" si="22"/>
        <v>-0.20495663913868256</v>
      </c>
      <c r="K112" s="7">
        <f t="shared" si="23"/>
        <v>-0.30624943880085098</v>
      </c>
    </row>
    <row r="113" spans="1:11">
      <c r="A113" s="24">
        <v>41290</v>
      </c>
      <c r="B113" s="1" t="s">
        <v>8</v>
      </c>
      <c r="C113" s="13">
        <v>402</v>
      </c>
      <c r="D113" s="42">
        <v>-9.0048494560449299</v>
      </c>
      <c r="E113" s="14">
        <v>21.418948113270275</v>
      </c>
      <c r="F113" s="14">
        <v>41.395441545791002</v>
      </c>
      <c r="G113" s="16">
        <v>5.890027564211664E-2</v>
      </c>
      <c r="H113" s="7">
        <f t="shared" si="17"/>
        <v>0.26300857641178865</v>
      </c>
      <c r="I113" s="7">
        <f t="shared" si="21"/>
        <v>-1.6866356641440206E-2</v>
      </c>
      <c r="J113" s="7">
        <f t="shared" si="22"/>
        <v>-0.22373043759382938</v>
      </c>
      <c r="K113" s="7">
        <f t="shared" si="23"/>
        <v>-0.32513439884500173</v>
      </c>
    </row>
    <row r="114" spans="1:11">
      <c r="A114" s="24">
        <v>41329</v>
      </c>
      <c r="B114" s="1" t="s">
        <v>8</v>
      </c>
      <c r="C114" s="13">
        <v>392</v>
      </c>
      <c r="D114" s="42">
        <v>-8.7110464820766236</v>
      </c>
      <c r="E114" s="14">
        <v>21.732917062768141</v>
      </c>
      <c r="F114" s="14">
        <v>41.93800003966264</v>
      </c>
      <c r="G114" s="16">
        <v>9.2909042302217415E-2</v>
      </c>
      <c r="H114" s="7">
        <f t="shared" si="17"/>
        <v>0.30158465998639983</v>
      </c>
      <c r="I114" s="7">
        <f t="shared" si="21"/>
        <v>1.8115819575257319E-2</v>
      </c>
      <c r="J114" s="7">
        <f t="shared" si="22"/>
        <v>-0.19140462768515221</v>
      </c>
      <c r="K114" s="7">
        <f t="shared" si="23"/>
        <v>-0.29411072928339266</v>
      </c>
    </row>
    <row r="115" spans="1:11">
      <c r="A115" s="24">
        <v>41357</v>
      </c>
      <c r="B115" s="1" t="s">
        <v>8</v>
      </c>
      <c r="C115" s="13">
        <v>395</v>
      </c>
      <c r="D115" s="42">
        <v>-8.7106408167909652</v>
      </c>
      <c r="E115" s="14">
        <v>21.719904643027867</v>
      </c>
      <c r="F115" s="14">
        <v>41.931277786838805</v>
      </c>
      <c r="G115" s="16">
        <v>8.336530501904349E-2</v>
      </c>
      <c r="H115" s="7">
        <f t="shared" si="17"/>
        <v>0.29217802043627472</v>
      </c>
      <c r="I115" s="7">
        <f t="shared" si="21"/>
        <v>8.7536967757522177E-3</v>
      </c>
      <c r="J115" s="7">
        <f t="shared" si="22"/>
        <v>-0.20073384679941597</v>
      </c>
      <c r="K115" s="7">
        <f t="shared" si="23"/>
        <v>-0.30342381914018546</v>
      </c>
    </row>
    <row r="116" spans="1:11">
      <c r="A116" s="24">
        <v>41386</v>
      </c>
      <c r="B116" s="1" t="s">
        <v>8</v>
      </c>
      <c r="C116" s="13">
        <v>397</v>
      </c>
      <c r="D116" s="42">
        <v>-8.8962799107573804</v>
      </c>
      <c r="E116" s="14">
        <v>21.765117390369682</v>
      </c>
      <c r="F116" s="14">
        <v>41.998968006338728</v>
      </c>
      <c r="G116" s="16">
        <v>9.3649899098895872E-2</v>
      </c>
      <c r="H116" s="7">
        <f t="shared" si="17"/>
        <v>0.30290722537467474</v>
      </c>
      <c r="I116" s="7">
        <f t="shared" si="21"/>
        <v>1.903465013216632E-2</v>
      </c>
      <c r="J116" s="7">
        <f t="shared" si="22"/>
        <v>-0.1907842098296868</v>
      </c>
      <c r="K116" s="7">
        <f t="shared" si="23"/>
        <v>-0.29363659216393145</v>
      </c>
    </row>
    <row r="117" spans="1:11">
      <c r="A117" s="24">
        <v>41415</v>
      </c>
      <c r="B117" s="1" t="s">
        <v>8</v>
      </c>
      <c r="C117" s="13">
        <v>395</v>
      </c>
      <c r="D117" s="42">
        <v>-8.5943779751560836</v>
      </c>
      <c r="E117" s="14">
        <v>22.069541970323179</v>
      </c>
      <c r="F117" s="14">
        <v>42.617287957472442</v>
      </c>
      <c r="G117" s="16">
        <v>7.9021384267399242E-2</v>
      </c>
      <c r="H117" s="7">
        <f t="shared" si="17"/>
        <v>0.2947002523254163</v>
      </c>
      <c r="I117" s="7">
        <f t="shared" si="21"/>
        <v>6.7344462297640462E-3</v>
      </c>
      <c r="J117" s="7">
        <f t="shared" si="22"/>
        <v>-0.20610984523224474</v>
      </c>
      <c r="K117" s="7">
        <f t="shared" si="23"/>
        <v>-0.31044528222342294</v>
      </c>
    </row>
    <row r="118" spans="1:11">
      <c r="A118" s="24">
        <v>41446</v>
      </c>
      <c r="B118" s="1" t="s">
        <v>8</v>
      </c>
      <c r="C118" s="13">
        <v>396</v>
      </c>
      <c r="D118" s="42">
        <v>-8.8814732059421697</v>
      </c>
      <c r="E118" s="14">
        <v>21.812571480782342</v>
      </c>
      <c r="F118" s="14">
        <v>42.09991808381168</v>
      </c>
      <c r="G118" s="16">
        <v>8.9013749535514108E-2</v>
      </c>
      <c r="H118" s="7">
        <f t="shared" si="17"/>
        <v>0.29936113313199542</v>
      </c>
      <c r="I118" s="7">
        <f t="shared" si="21"/>
        <v>1.4820110207125481E-2</v>
      </c>
      <c r="J118" s="7">
        <f t="shared" si="22"/>
        <v>-0.19549281978082078</v>
      </c>
      <c r="K118" s="7">
        <f t="shared" si="23"/>
        <v>-0.29858739330432371</v>
      </c>
    </row>
    <row r="119" spans="1:11">
      <c r="A119" s="24">
        <v>41476</v>
      </c>
      <c r="B119" s="1" t="s">
        <v>8</v>
      </c>
      <c r="C119" s="13">
        <v>384</v>
      </c>
      <c r="D119" s="42">
        <v>-8.2764360277483533</v>
      </c>
      <c r="E119" s="14">
        <v>21.650619877964793</v>
      </c>
      <c r="F119" s="14">
        <v>41.749960543569053</v>
      </c>
      <c r="G119" s="16">
        <v>0.10764023748316021</v>
      </c>
      <c r="H119" s="7">
        <f t="shared" si="17"/>
        <v>0.31416613735118304</v>
      </c>
      <c r="I119" s="7">
        <f t="shared" si="21"/>
        <v>3.1942658578746119E-2</v>
      </c>
      <c r="J119" s="7">
        <f t="shared" si="22"/>
        <v>-0.17665730399219015</v>
      </c>
      <c r="K119" s="7">
        <f t="shared" si="23"/>
        <v>-0.2789121876053926</v>
      </c>
    </row>
    <row r="120" spans="1:11">
      <c r="A120" s="24">
        <v>41512</v>
      </c>
      <c r="B120" s="1" t="s">
        <v>8</v>
      </c>
      <c r="C120" s="13">
        <v>386</v>
      </c>
      <c r="D120" s="42">
        <v>-8.3686900520285352</v>
      </c>
      <c r="E120" s="14">
        <v>21.581920343623274</v>
      </c>
      <c r="F120" s="14">
        <v>41.599999999999966</v>
      </c>
      <c r="G120" s="16">
        <v>0.1163203436232898</v>
      </c>
      <c r="H120" s="7">
        <f t="shared" si="17"/>
        <v>0.32120407125887951</v>
      </c>
      <c r="I120" s="7">
        <f t="shared" si="21"/>
        <v>3.9973923200925299E-2</v>
      </c>
      <c r="J120" s="7">
        <f t="shared" si="22"/>
        <v>-0.16789183840713306</v>
      </c>
      <c r="K120" s="7">
        <f t="shared" si="23"/>
        <v>-0.26978681958755146</v>
      </c>
    </row>
    <row r="121" spans="1:11">
      <c r="A121" s="24">
        <v>41562</v>
      </c>
      <c r="B121" s="1" t="s">
        <v>8</v>
      </c>
      <c r="C121" s="13">
        <v>395</v>
      </c>
      <c r="D121" s="42">
        <v>-8.5811936064908316</v>
      </c>
      <c r="E121" s="14">
        <v>21.536780621780551</v>
      </c>
      <c r="F121" s="14">
        <v>41.552547809227121</v>
      </c>
      <c r="G121" s="16">
        <v>9.5665952219356143E-2</v>
      </c>
      <c r="H121" s="7">
        <f t="shared" si="17"/>
        <v>0.30052495126860279</v>
      </c>
      <c r="I121" s="7">
        <f t="shared" si="21"/>
        <v>1.9609153800800527E-2</v>
      </c>
      <c r="J121" s="7">
        <f t="shared" si="22"/>
        <v>-0.18802426171888342</v>
      </c>
      <c r="K121" s="7">
        <f t="shared" si="23"/>
        <v>-0.28980534775794453</v>
      </c>
    </row>
    <row r="122" spans="1:11">
      <c r="A122" s="24">
        <v>41606</v>
      </c>
      <c r="B122" s="1" t="s">
        <v>8</v>
      </c>
      <c r="C122" s="13">
        <v>396</v>
      </c>
      <c r="D122" s="42">
        <v>-8.7882061730202086</v>
      </c>
      <c r="E122" s="14">
        <v>21.438399335200089</v>
      </c>
      <c r="F122" s="14">
        <v>41.376813363668397</v>
      </c>
      <c r="G122" s="16">
        <v>8.7963639547194106E-2</v>
      </c>
      <c r="H122" s="7">
        <f t="shared" si="17"/>
        <v>0.29128187097871105</v>
      </c>
      <c r="I122" s="7">
        <f t="shared" si="21"/>
        <v>1.1530364244748625E-2</v>
      </c>
      <c r="J122" s="7">
        <f t="shared" si="22"/>
        <v>-0.19524248855861615</v>
      </c>
      <c r="K122" s="7">
        <f t="shared" si="23"/>
        <v>-0.29660173012889501</v>
      </c>
    </row>
    <row r="123" spans="1:11">
      <c r="A123" s="24">
        <v>41627</v>
      </c>
      <c r="B123" s="1" t="s">
        <v>8</v>
      </c>
      <c r="C123" s="13">
        <v>412</v>
      </c>
      <c r="D123" s="42">
        <v>-9.2156946242905846</v>
      </c>
      <c r="E123" s="14">
        <v>21.209290555413173</v>
      </c>
      <c r="F123" s="14">
        <v>40.928373693165078</v>
      </c>
      <c r="G123" s="16">
        <v>9.0249729739991125E-2</v>
      </c>
      <c r="H123" s="7">
        <f t="shared" si="17"/>
        <v>0.28920532885247852</v>
      </c>
      <c r="I123" s="7">
        <f t="shared" si="21"/>
        <v>1.2425753220203006E-2</v>
      </c>
      <c r="J123" s="7">
        <f t="shared" si="22"/>
        <v>-0.19215045485582749</v>
      </c>
      <c r="K123" s="7">
        <f t="shared" si="23"/>
        <v>-0.29243290979505687</v>
      </c>
    </row>
    <row r="124" spans="1:11">
      <c r="A124" s="24">
        <v>41666</v>
      </c>
      <c r="B124" s="1" t="s">
        <v>8</v>
      </c>
      <c r="C124" s="13">
        <v>399</v>
      </c>
      <c r="D124" s="42">
        <v>-8.8304249414822067</v>
      </c>
      <c r="E124" s="14">
        <v>21.592707773857235</v>
      </c>
      <c r="F124" s="14">
        <v>41.662784612875981</v>
      </c>
      <c r="G124" s="16">
        <v>9.4710913613226921E-2</v>
      </c>
      <c r="H124" s="7">
        <f t="shared" si="17"/>
        <v>0.30066151162973043</v>
      </c>
      <c r="I124" s="7">
        <f t="shared" si="21"/>
        <v>1.9015464212198907E-2</v>
      </c>
      <c r="J124" s="7">
        <f t="shared" si="22"/>
        <v>-0.18915770127032872</v>
      </c>
      <c r="K124" s="7">
        <f t="shared" si="23"/>
        <v>-0.2912033706245083</v>
      </c>
    </row>
    <row r="125" spans="1:11">
      <c r="A125" s="24">
        <v>41695</v>
      </c>
      <c r="B125" s="1" t="s">
        <v>8</v>
      </c>
      <c r="C125" s="13">
        <v>398</v>
      </c>
      <c r="D125" s="42">
        <v>-8.8643617749046797</v>
      </c>
      <c r="E125" s="14">
        <v>21.73367849023743</v>
      </c>
      <c r="F125" s="14">
        <v>41.966604011862472</v>
      </c>
      <c r="G125" s="16">
        <v>7.8910820116394831E-2</v>
      </c>
      <c r="H125" s="7">
        <f t="shared" si="17"/>
        <v>0.28816451174348501</v>
      </c>
      <c r="I125" s="7">
        <f t="shared" si="21"/>
        <v>4.5062505615405257E-3</v>
      </c>
      <c r="J125" s="7">
        <f t="shared" si="22"/>
        <v>-0.2051542033555549</v>
      </c>
      <c r="K125" s="7">
        <f t="shared" si="23"/>
        <v>-0.30792893566785295</v>
      </c>
    </row>
    <row r="126" spans="1:11">
      <c r="A126" s="24">
        <v>41724</v>
      </c>
      <c r="B126" s="1" t="s">
        <v>8</v>
      </c>
      <c r="C126" s="13">
        <v>400</v>
      </c>
      <c r="D126" s="42">
        <v>-8.8482516425661775</v>
      </c>
      <c r="E126" s="14">
        <v>21.893491725368133</v>
      </c>
      <c r="F126" s="14">
        <v>42.224392994403281</v>
      </c>
      <c r="G126" s="16">
        <v>0.10570494025603949</v>
      </c>
      <c r="H126" s="7">
        <f t="shared" si="17"/>
        <v>0.31692026652783056</v>
      </c>
      <c r="I126" s="7">
        <f t="shared" si="21"/>
        <v>3.1555113807481661E-2</v>
      </c>
      <c r="J126" s="7">
        <f t="shared" si="22"/>
        <v>-0.17936695559451721</v>
      </c>
      <c r="K126" s="7">
        <f t="shared" si="23"/>
        <v>-0.28276012687000573</v>
      </c>
    </row>
    <row r="127" spans="1:11">
      <c r="A127" s="24">
        <v>41756</v>
      </c>
      <c r="B127" s="1" t="s">
        <v>8</v>
      </c>
      <c r="C127" s="13">
        <v>400</v>
      </c>
      <c r="D127" s="42">
        <v>-8.8302479855434086</v>
      </c>
      <c r="E127" s="14">
        <v>22.015989502519144</v>
      </c>
      <c r="F127" s="14">
        <v>42.456025737940379</v>
      </c>
      <c r="G127" s="16">
        <v>0.10868022174190628</v>
      </c>
      <c r="H127" s="7">
        <f t="shared" si="17"/>
        <v>0.32211896143452634</v>
      </c>
      <c r="I127" s="7">
        <f t="shared" si="21"/>
        <v>3.5220464876317692E-2</v>
      </c>
      <c r="J127" s="7">
        <f t="shared" si="22"/>
        <v>-0.17683494562322721</v>
      </c>
      <c r="K127" s="7">
        <f t="shared" si="23"/>
        <v>-0.2807836762602598</v>
      </c>
    </row>
    <row r="128" spans="1:11">
      <c r="A128" s="24">
        <v>41784</v>
      </c>
      <c r="B128" s="1" t="s">
        <v>8</v>
      </c>
      <c r="C128" s="13">
        <v>401</v>
      </c>
      <c r="D128" s="42">
        <v>-8.604363169129412</v>
      </c>
      <c r="E128" s="14">
        <v>22.152963700221452</v>
      </c>
      <c r="F128" s="14">
        <v>42.69676363286689</v>
      </c>
      <c r="G128" s="16">
        <v>0.12143366566213487</v>
      </c>
      <c r="H128" s="7">
        <f t="shared" si="17"/>
        <v>0.33698565030977079</v>
      </c>
      <c r="I128" s="7">
        <f t="shared" si="21"/>
        <v>4.8493897381245432E-2</v>
      </c>
      <c r="J128" s="7">
        <f t="shared" si="22"/>
        <v>-0.16473913739201151</v>
      </c>
      <c r="K128" s="7">
        <f t="shared" si="23"/>
        <v>-0.26926513482988312</v>
      </c>
    </row>
    <row r="129" spans="1:11">
      <c r="A129" s="24">
        <v>41813</v>
      </c>
      <c r="B129" s="1" t="s">
        <v>8</v>
      </c>
      <c r="C129" s="13">
        <v>395</v>
      </c>
      <c r="D129" s="42">
        <v>-8.3311641515322172</v>
      </c>
      <c r="E129" s="14">
        <v>21.995410500172941</v>
      </c>
      <c r="F129" s="14">
        <v>42.40193683340032</v>
      </c>
      <c r="G129" s="16">
        <v>0.11601109413837563</v>
      </c>
      <c r="H129" s="7">
        <f t="shared" si="17"/>
        <v>0.32875694965349567</v>
      </c>
      <c r="I129" s="7">
        <f t="shared" si="21"/>
        <v>4.2216475989999225E-2</v>
      </c>
      <c r="J129" s="7">
        <f t="shared" si="22"/>
        <v>-0.16957430889171832</v>
      </c>
      <c r="K129" s="7">
        <f t="shared" si="23"/>
        <v>-0.27339332108863701</v>
      </c>
    </row>
    <row r="130" spans="1:11">
      <c r="A130" s="24">
        <v>41840</v>
      </c>
      <c r="B130" s="1" t="s">
        <v>8</v>
      </c>
      <c r="C130" s="13">
        <v>386</v>
      </c>
      <c r="D130" s="42">
        <v>-8.3207395068833989</v>
      </c>
      <c r="E130" s="14">
        <v>21.977483549125015</v>
      </c>
      <c r="F130" s="14">
        <v>42.419876955354987</v>
      </c>
      <c r="G130" s="16">
        <v>8.8827040161842064E-2</v>
      </c>
      <c r="H130" s="7">
        <f t="shared" si="17"/>
        <v>0.30233519506814233</v>
      </c>
      <c r="I130" s="7">
        <f t="shared" si="21"/>
        <v>1.5675970880575818E-2</v>
      </c>
      <c r="J130" s="7">
        <f t="shared" si="22"/>
        <v>-0.19620258612762953</v>
      </c>
      <c r="K130" s="7">
        <f t="shared" si="23"/>
        <v>-0.30006462387675015</v>
      </c>
    </row>
    <row r="131" spans="1:11">
      <c r="A131" s="24">
        <v>41869</v>
      </c>
      <c r="B131" s="1" t="s">
        <v>8</v>
      </c>
      <c r="C131" s="13">
        <v>387</v>
      </c>
      <c r="D131" s="42">
        <v>-8.41091849154156</v>
      </c>
      <c r="E131" s="14">
        <v>21.845531338821935</v>
      </c>
      <c r="F131" s="14">
        <v>42.152068655216809</v>
      </c>
      <c r="G131" s="16">
        <v>9.5063912730061872E-2</v>
      </c>
      <c r="H131" s="7">
        <f t="shared" si="17"/>
        <v>0.30579495805621804</v>
      </c>
      <c r="I131" s="7">
        <f t="shared" si="21"/>
        <v>2.0908642004549449E-2</v>
      </c>
      <c r="J131" s="7">
        <f t="shared" si="22"/>
        <v>-0.18965950464233927</v>
      </c>
      <c r="K131" s="7">
        <f t="shared" si="23"/>
        <v>-0.29287918437120553</v>
      </c>
    </row>
    <row r="132" spans="1:11">
      <c r="A132" s="24">
        <v>41939</v>
      </c>
      <c r="B132" s="1" t="s">
        <v>8</v>
      </c>
      <c r="C132" s="13">
        <v>398</v>
      </c>
      <c r="D132" s="42">
        <v>-8.9893012287450436</v>
      </c>
      <c r="E132" s="14">
        <v>21.300424715708587</v>
      </c>
      <c r="F132" s="14">
        <v>41.134668853978269</v>
      </c>
      <c r="G132" s="16">
        <v>7.4935587055801278E-2</v>
      </c>
      <c r="H132" s="7">
        <f t="shared" si="17"/>
        <v>0.27619004158274763</v>
      </c>
      <c r="I132" s="7">
        <f t="shared" si="21"/>
        <v>-1.9568669161920127E-3</v>
      </c>
      <c r="J132" s="7">
        <f t="shared" si="22"/>
        <v>-0.20754371232845159</v>
      </c>
      <c r="K132" s="7">
        <f t="shared" si="23"/>
        <v>-0.30832157772661617</v>
      </c>
    </row>
    <row r="133" spans="1:11">
      <c r="A133" s="24">
        <v>41970</v>
      </c>
      <c r="B133" s="1" t="s">
        <v>8</v>
      </c>
      <c r="C133" s="13">
        <v>402</v>
      </c>
      <c r="D133" s="42">
        <v>-8.8108357224746197</v>
      </c>
      <c r="E133" s="14">
        <v>21.318541544034304</v>
      </c>
      <c r="F133" s="14">
        <v>41.11024860298285</v>
      </c>
      <c r="G133" s="16">
        <v>0.10565326489515314</v>
      </c>
      <c r="H133" s="7">
        <f t="shared" si="17"/>
        <v>0.30603200344862813</v>
      </c>
      <c r="I133" s="7">
        <f t="shared" si="21"/>
        <v>2.8046939246163305E-2</v>
      </c>
      <c r="J133" s="7">
        <f t="shared" si="22"/>
        <v>-0.17742028212087746</v>
      </c>
      <c r="K133" s="7">
        <f t="shared" si="23"/>
        <v>-0.27813950828118905</v>
      </c>
    </row>
    <row r="134" spans="1:11">
      <c r="A134" s="24">
        <v>42001</v>
      </c>
      <c r="B134" s="1" t="s">
        <v>8</v>
      </c>
      <c r="C134" s="13">
        <v>408</v>
      </c>
      <c r="D134" s="42">
        <v>-9.1290402997455029</v>
      </c>
      <c r="E134" s="14">
        <v>21.562117244319889</v>
      </c>
      <c r="F134" s="14">
        <v>41.618559197946325</v>
      </c>
      <c r="G134" s="16">
        <v>8.6940698179585496E-2</v>
      </c>
      <c r="H134" s="7">
        <f t="shared" si="17"/>
        <v>0.29262515316401405</v>
      </c>
      <c r="I134" s="7">
        <f t="shared" si="21"/>
        <v>1.1272062205737399E-2</v>
      </c>
      <c r="J134" s="7">
        <f t="shared" si="22"/>
        <v>-0.19668457024168617</v>
      </c>
      <c r="K134" s="7">
        <f t="shared" si="23"/>
        <v>-0.29862409595120454</v>
      </c>
    </row>
    <row r="135" spans="1:11">
      <c r="A135" s="24">
        <v>42032</v>
      </c>
      <c r="B135" s="1" t="s">
        <v>8</v>
      </c>
      <c r="C135" s="13">
        <v>407</v>
      </c>
      <c r="D135" s="42">
        <v>-8.801295515429123</v>
      </c>
      <c r="E135" s="14">
        <v>21.535314846249598</v>
      </c>
      <c r="F135" s="14">
        <v>41.51771863961973</v>
      </c>
      <c r="G135" s="16">
        <v>0.11217202820581562</v>
      </c>
      <c r="H135" s="7">
        <f t="shared" si="17"/>
        <v>0.3163452335562269</v>
      </c>
      <c r="I135" s="7">
        <f t="shared" si="21"/>
        <v>3.5660173643641713E-2</v>
      </c>
      <c r="J135" s="7">
        <f t="shared" si="22"/>
        <v>-0.17180269672653381</v>
      </c>
      <c r="K135" s="7">
        <f t="shared" si="23"/>
        <v>-0.2735001822021097</v>
      </c>
    </row>
    <row r="136" spans="1:11">
      <c r="A136" s="24">
        <v>42065</v>
      </c>
      <c r="B136" s="1" t="s">
        <v>8</v>
      </c>
      <c r="C136" s="13">
        <v>403</v>
      </c>
      <c r="D136" s="42">
        <v>-9.2577871990955209</v>
      </c>
      <c r="E136" s="14">
        <v>21.357928227128451</v>
      </c>
      <c r="F136" s="14">
        <v>41.256388038345413</v>
      </c>
      <c r="G136" s="16">
        <v>6.9631999342217199E-2</v>
      </c>
      <c r="H136" s="7">
        <f t="shared" si="17"/>
        <v>0.27217056595799605</v>
      </c>
      <c r="I136" s="7">
        <f t="shared" si="21"/>
        <v>-6.7829752531913812E-3</v>
      </c>
      <c r="J136" s="7">
        <f t="shared" si="22"/>
        <v>-0.21296602745276161</v>
      </c>
      <c r="K136" s="7">
        <f t="shared" si="23"/>
        <v>-0.31403615108000338</v>
      </c>
    </row>
    <row r="137" spans="1:11">
      <c r="A137" s="24">
        <v>42115</v>
      </c>
      <c r="B137" s="1" t="s">
        <v>8</v>
      </c>
      <c r="C137" s="13">
        <v>405</v>
      </c>
      <c r="D137" s="42">
        <v>-9.0010173364729198</v>
      </c>
      <c r="E137" s="14">
        <v>21.814349204984595</v>
      </c>
      <c r="F137" s="14">
        <v>42.117049668813138</v>
      </c>
      <c r="G137" s="16">
        <v>8.1951575877013738E-2</v>
      </c>
      <c r="H137" s="7">
        <f t="shared" si="17"/>
        <v>0.29261820279499773</v>
      </c>
      <c r="I137" s="7">
        <f t="shared" si="21"/>
        <v>7.9637483624281913E-3</v>
      </c>
      <c r="J137" s="7">
        <f t="shared" si="22"/>
        <v>-0.20243302230512583</v>
      </c>
      <c r="K137" s="7">
        <f t="shared" si="23"/>
        <v>-0.30556869420098209</v>
      </c>
    </row>
    <row r="138" spans="1:11">
      <c r="A138" s="24">
        <v>42136</v>
      </c>
      <c r="B138" s="1" t="s">
        <v>8</v>
      </c>
      <c r="C138" s="13">
        <v>410</v>
      </c>
      <c r="D138" s="42">
        <v>-9.7479568854885255</v>
      </c>
      <c r="E138" s="14">
        <v>21.698844893711719</v>
      </c>
      <c r="F138" s="14">
        <v>41.907999999999717</v>
      </c>
      <c r="G138" s="16">
        <v>7.431689371186323E-2</v>
      </c>
      <c r="H138" s="7">
        <f t="shared" si="17"/>
        <v>0.28309383546506339</v>
      </c>
      <c r="I138" s="7">
        <f t="shared" si="21"/>
        <v>-1.7633357239432712E-4</v>
      </c>
      <c r="J138" s="7">
        <f t="shared" si="22"/>
        <v>-0.20954993677399258</v>
      </c>
      <c r="K138" s="7">
        <f t="shared" si="23"/>
        <v>-0.31218405599046406</v>
      </c>
    </row>
    <row r="139" spans="1:11">
      <c r="A139" s="32" t="s">
        <v>14</v>
      </c>
      <c r="B139" s="1"/>
      <c r="C139" s="5">
        <f t="shared" ref="C139:K139" si="24">AVERAGE(C110:C138)</f>
        <v>398.41379310344826</v>
      </c>
      <c r="D139" s="6">
        <f t="shared" si="24"/>
        <v>-8.8181731481097252</v>
      </c>
      <c r="E139" s="7">
        <f t="shared" si="24"/>
        <v>21.653126298192671</v>
      </c>
      <c r="F139" s="7">
        <f t="shared" si="24"/>
        <v>41.78763078363157</v>
      </c>
      <c r="G139" s="7">
        <f t="shared" si="24"/>
        <v>9.0708813838785748E-2</v>
      </c>
      <c r="H139" s="7">
        <f t="shared" si="24"/>
        <v>0.29798394901605929</v>
      </c>
      <c r="I139" s="7">
        <f t="shared" si="24"/>
        <v>1.5511674451688176E-2</v>
      </c>
      <c r="J139" s="7">
        <f t="shared" si="24"/>
        <v>-0.19327218066110921</v>
      </c>
      <c r="K139" s="7">
        <f t="shared" si="24"/>
        <v>-0.29561720767718608</v>
      </c>
    </row>
    <row r="140" spans="1:11">
      <c r="A140" s="32" t="s">
        <v>15</v>
      </c>
      <c r="B140" s="1"/>
      <c r="C140" s="5">
        <f t="shared" ref="C140:K140" si="25">STDEV(C110:C138)</f>
        <v>7.0888103040703223</v>
      </c>
      <c r="D140" s="6">
        <f t="shared" si="25"/>
        <v>0.32539545608873166</v>
      </c>
      <c r="E140" s="7">
        <f t="shared" si="25"/>
        <v>0.25422582510325575</v>
      </c>
      <c r="F140" s="7">
        <f t="shared" si="25"/>
        <v>0.48010666796558393</v>
      </c>
      <c r="G140" s="7">
        <f t="shared" si="25"/>
        <v>1.5972572363612214E-2</v>
      </c>
      <c r="H140" s="7">
        <f t="shared" si="25"/>
        <v>1.7948391292523729E-2</v>
      </c>
      <c r="I140" s="7">
        <f t="shared" si="25"/>
        <v>1.6269761564322801E-2</v>
      </c>
      <c r="J140" s="7">
        <f t="shared" si="25"/>
        <v>1.5337750203595634E-2</v>
      </c>
      <c r="K140" s="7">
        <f t="shared" si="25"/>
        <v>1.4994701258337269E-2</v>
      </c>
    </row>
  </sheetData>
  <mergeCells count="5">
    <mergeCell ref="M5:N5"/>
    <mergeCell ref="O5:P5"/>
    <mergeCell ref="A90:K90"/>
    <mergeCell ref="A109:K109"/>
    <mergeCell ref="A5:K5"/>
  </mergeCells>
  <phoneticPr fontId="7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mcl</dc:creator>
  <cp:lastModifiedBy>Mao-Chang Liang</cp:lastModifiedBy>
  <cp:lastPrinted>2019-11-27T10:47:56Z</cp:lastPrinted>
  <dcterms:created xsi:type="dcterms:W3CDTF">2019-10-06T03:49:29Z</dcterms:created>
  <dcterms:modified xsi:type="dcterms:W3CDTF">2022-12-30T23:40:04Z</dcterms:modified>
</cp:coreProperties>
</file>